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<sst xmlns="http://schemas.openxmlformats.org/spreadsheetml/2006/main" count="105" uniqueCount="103">
  <si>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</si>
  <si>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</si>
  <si>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</si>
  <si>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</si>
  <si>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</si>
  <si>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</si>
  <si>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</si>
  <si>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</si>
  <si>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</si>
  <si>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</si>
  <si>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</si>
  <si>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</si>
  <si>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</si>
  <si>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</si>
  <si>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</si>
  <si>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</si>
  <si>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</si>
  <si>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</si>
  <si>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</si>
  <si>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</si>
  <si>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</si>
  <si>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</si>
  <si>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</si>
  <si>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</si>
  <si>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</si>
  <si>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</si>
  <si>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</si>
  <si>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</si>
  <si>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</si>
  <si>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</si>
  <si>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</si>
  <si>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</si>
  <si>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</si>
  <si>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</si>
  <si>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</si>
  <si>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</si>
  <si>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</si>
  <si>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</si>
  <si>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</si>
  <si>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</si>
  <si>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</si>
  <si>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</si>
  <si>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</si>
  <si>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</si>
  <si>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</si>
  <si>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</si>
  <si>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</si>
  <si>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</si>
  <si>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</si>
  <si>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</si>
  <si>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</si>
  <si>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</si>
  <si>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</si>
  <si>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</si>
  <si>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</si>
  <si>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</si>
  <si>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</si>
  <si>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</si>
  <si>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</si>
  <si>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</si>
  <si>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</si>
  <si>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</si>
  <si>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</si>
  <si>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</si>
  <si>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</si>
  <si>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</si>
  <si>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</si>
  <si>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</si>
  <si>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</si>
  <si>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</si>
  <si>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</si>
  <si>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</si>
  <si>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</si>
  <si>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</si>
  <si>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</si>
  <si>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</si>
  <si>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</si>
  <si>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</si>
  <si>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</si>
  <si>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</si>
  <si>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</si>
  <si>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</si>
  <si>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</si>
  <si>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</si>
  <si>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</si>
  <si>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</si>
  <si>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</si>
  <si>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</si>
  <si>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</si>
  <si>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</si>
  <si>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</si>
  <si>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</si>
  <si>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</si>
  <si>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</si>
  <si>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</si>
  <si>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</si>
  <si>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</si>
  <si>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</si>
  <si>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</si>
  <si>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</si>
  <si>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</si>
  <si>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</si>
  <si>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22/10/16 - VENCIMENTO 04/11/16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</si>
</sst>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377342</v>
      </c>
      <c r="C7" s="10">
        <f>C8+C20+C24</f>
        <v>257629</v>
      </c>
      <c r="D7" s="10">
        <f>D8+D20+D24</f>
        <v>306392</v>
      </c>
      <c r="E7" s="10">
        <f>E8+E20+E24</f>
        <v>48329</v>
      </c>
      <c r="F7" s="10">
        <f aca="true" t="shared" si="0" ref="F7:M7">F8+F20+F24</f>
        <v>241910</v>
      </c>
      <c r="G7" s="10">
        <f t="shared" si="0"/>
        <v>375945</v>
      </c>
      <c r="H7" s="10">
        <f t="shared" si="0"/>
        <v>344253</v>
      </c>
      <c r="I7" s="10">
        <f t="shared" si="0"/>
        <v>319985</v>
      </c>
      <c r="J7" s="10">
        <f t="shared" si="0"/>
        <v>228486</v>
      </c>
      <c r="K7" s="10">
        <f t="shared" si="0"/>
        <v>297057</v>
      </c>
      <c r="L7" s="10">
        <f t="shared" si="0"/>
        <v>104926</v>
      </c>
      <c r="M7" s="10">
        <f t="shared" si="0"/>
        <v>56721</v>
      </c>
      <c r="N7" s="10">
        <f>+N8+N20+N24</f>
        <v>2958975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167607</v>
      </c>
      <c r="C8" s="12">
        <f>+C9+C12+C16</f>
        <v>121894</v>
      </c>
      <c r="D8" s="12">
        <f>+D9+D12+D16</f>
        <v>154480</v>
      </c>
      <c r="E8" s="12">
        <f>+E9+E12+E16</f>
        <v>22253</v>
      </c>
      <c r="F8" s="12">
        <f aca="true" t="shared" si="1" ref="F8:M8">+F9+F12+F16</f>
        <v>111560</v>
      </c>
      <c r="G8" s="12">
        <f t="shared" si="1"/>
        <v>179309</v>
      </c>
      <c r="H8" s="12">
        <f t="shared" si="1"/>
        <v>165702</v>
      </c>
      <c r="I8" s="12">
        <f t="shared" si="1"/>
        <v>154309</v>
      </c>
      <c r="J8" s="12">
        <f t="shared" si="1"/>
        <v>114004</v>
      </c>
      <c r="K8" s="12">
        <f t="shared" si="1"/>
        <v>141760</v>
      </c>
      <c r="L8" s="12">
        <f t="shared" si="1"/>
        <v>55095</v>
      </c>
      <c r="M8" s="12">
        <f t="shared" si="1"/>
        <v>31703</v>
      </c>
      <c r="N8" s="12">
        <f>SUM(B8:M8)</f>
        <v>1419676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19440</v>
      </c>
      <c r="C9" s="14">
        <v>18548</v>
      </c>
      <c r="D9" s="14">
        <v>15588</v>
      </c>
      <c r="E9" s="14">
        <v>1759</v>
      </c>
      <c r="F9" s="14">
        <v>11491</v>
      </c>
      <c r="G9" s="14">
        <v>21518</v>
      </c>
      <c r="H9" s="14">
        <v>25677</v>
      </c>
      <c r="I9" s="14">
        <v>12599</v>
      </c>
      <c r="J9" s="14">
        <v>15919</v>
      </c>
      <c r="K9" s="14">
        <v>13482</v>
      </c>
      <c r="L9" s="14">
        <v>7606</v>
      </c>
      <c r="M9" s="14">
        <v>4442</v>
      </c>
      <c r="N9" s="12">
        <f aca="true" t="shared" si="2" ref="N9:N19">SUM(B9:M9)</f>
        <v>168069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19440</v>
      </c>
      <c r="C10" s="14">
        <f>+C9-C11</f>
        <v>18548</v>
      </c>
      <c r="D10" s="14">
        <f>+D9-D11</f>
        <v>15588</v>
      </c>
      <c r="E10" s="14">
        <f>+E9-E11</f>
        <v>1759</v>
      </c>
      <c r="F10" s="14">
        <f aca="true" t="shared" si="3" ref="F10:M10">+F9-F11</f>
        <v>11491</v>
      </c>
      <c r="G10" s="14">
        <f t="shared" si="3"/>
        <v>21518</v>
      </c>
      <c r="H10" s="14">
        <f t="shared" si="3"/>
        <v>25677</v>
      </c>
      <c r="I10" s="14">
        <f t="shared" si="3"/>
        <v>12599</v>
      </c>
      <c r="J10" s="14">
        <f t="shared" si="3"/>
        <v>15919</v>
      </c>
      <c r="K10" s="14">
        <f t="shared" si="3"/>
        <v>13482</v>
      </c>
      <c r="L10" s="14">
        <f t="shared" si="3"/>
        <v>7606</v>
      </c>
      <c r="M10" s="14">
        <f t="shared" si="3"/>
        <v>4442</v>
      </c>
      <c r="N10" s="12">
        <f t="shared" si="2"/>
        <v>168069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121790</v>
      </c>
      <c r="C12" s="14">
        <f>C13+C14+C15</f>
        <v>86849</v>
      </c>
      <c r="D12" s="14">
        <f>D13+D14+D15</f>
        <v>117663</v>
      </c>
      <c r="E12" s="14">
        <f>E13+E14+E15</f>
        <v>17437</v>
      </c>
      <c r="F12" s="14">
        <f aca="true" t="shared" si="4" ref="F12:M12">F13+F14+F15</f>
        <v>83548</v>
      </c>
      <c r="G12" s="14">
        <f t="shared" si="4"/>
        <v>131241</v>
      </c>
      <c r="H12" s="14">
        <f t="shared" si="4"/>
        <v>116835</v>
      </c>
      <c r="I12" s="14">
        <f t="shared" si="4"/>
        <v>116753</v>
      </c>
      <c r="J12" s="14">
        <f t="shared" si="4"/>
        <v>80383</v>
      </c>
      <c r="K12" s="14">
        <f t="shared" si="4"/>
        <v>103208</v>
      </c>
      <c r="L12" s="14">
        <f t="shared" si="4"/>
        <v>40130</v>
      </c>
      <c r="M12" s="14">
        <f t="shared" si="4"/>
        <v>23554</v>
      </c>
      <c r="N12" s="12">
        <f t="shared" si="2"/>
        <v>1039391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61779</v>
      </c>
      <c r="C13" s="14">
        <v>45812</v>
      </c>
      <c r="D13" s="14">
        <v>59875</v>
      </c>
      <c r="E13" s="14">
        <v>8910</v>
      </c>
      <c r="F13" s="14">
        <v>42481</v>
      </c>
      <c r="G13" s="14">
        <v>67639</v>
      </c>
      <c r="H13" s="14">
        <v>62656</v>
      </c>
      <c r="I13" s="14">
        <v>60417</v>
      </c>
      <c r="J13" s="14">
        <v>40008</v>
      </c>
      <c r="K13" s="14">
        <v>50455</v>
      </c>
      <c r="L13" s="14">
        <v>19311</v>
      </c>
      <c r="M13" s="14">
        <v>11023</v>
      </c>
      <c r="N13" s="12">
        <f t="shared" si="2"/>
        <v>530366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57423</v>
      </c>
      <c r="C14" s="14">
        <v>38145</v>
      </c>
      <c r="D14" s="14">
        <v>55691</v>
      </c>
      <c r="E14" s="14">
        <v>8053</v>
      </c>
      <c r="F14" s="14">
        <v>38692</v>
      </c>
      <c r="G14" s="14">
        <v>58913</v>
      </c>
      <c r="H14" s="14">
        <v>51013</v>
      </c>
      <c r="I14" s="14">
        <v>54299</v>
      </c>
      <c r="J14" s="14">
        <v>38385</v>
      </c>
      <c r="K14" s="14">
        <v>50888</v>
      </c>
      <c r="L14" s="14">
        <v>19784</v>
      </c>
      <c r="M14" s="14">
        <v>12083</v>
      </c>
      <c r="N14" s="12">
        <f t="shared" si="2"/>
        <v>483369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2588</v>
      </c>
      <c r="C15" s="14">
        <v>2892</v>
      </c>
      <c r="D15" s="14">
        <v>2097</v>
      </c>
      <c r="E15" s="14">
        <v>474</v>
      </c>
      <c r="F15" s="14">
        <v>2375</v>
      </c>
      <c r="G15" s="14">
        <v>4689</v>
      </c>
      <c r="H15" s="14">
        <v>3166</v>
      </c>
      <c r="I15" s="14">
        <v>2037</v>
      </c>
      <c r="J15" s="14">
        <v>1990</v>
      </c>
      <c r="K15" s="14">
        <v>1865</v>
      </c>
      <c r="L15" s="14">
        <v>1035</v>
      </c>
      <c r="M15" s="14">
        <v>448</v>
      </c>
      <c r="N15" s="12">
        <f t="shared" si="2"/>
        <v>25656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26377</v>
      </c>
      <c r="C16" s="14">
        <f>C17+C18+C19</f>
        <v>16497</v>
      </c>
      <c r="D16" s="14">
        <f>D17+D18+D19</f>
        <v>21229</v>
      </c>
      <c r="E16" s="14">
        <f>E17+E18+E19</f>
        <v>3057</v>
      </c>
      <c r="F16" s="14">
        <f aca="true" t="shared" si="5" ref="F16:M16">F17+F18+F19</f>
        <v>16521</v>
      </c>
      <c r="G16" s="14">
        <f t="shared" si="5"/>
        <v>26550</v>
      </c>
      <c r="H16" s="14">
        <f t="shared" si="5"/>
        <v>23190</v>
      </c>
      <c r="I16" s="14">
        <f t="shared" si="5"/>
        <v>24957</v>
      </c>
      <c r="J16" s="14">
        <f t="shared" si="5"/>
        <v>17702</v>
      </c>
      <c r="K16" s="14">
        <f t="shared" si="5"/>
        <v>25070</v>
      </c>
      <c r="L16" s="14">
        <f t="shared" si="5"/>
        <v>7359</v>
      </c>
      <c r="M16" s="14">
        <f t="shared" si="5"/>
        <v>3707</v>
      </c>
      <c r="N16" s="12">
        <f t="shared" si="2"/>
        <v>212216</v>
      </c>
    </row>
    <row r="17" spans="1:25" ht="18.75" customHeight="1">
      <c r="A17" s="15" t="s">
        <v>16</v>
      </c>
      <c r="B17" s="14">
        <v>14274</v>
      </c>
      <c r="C17" s="14">
        <v>9566</v>
      </c>
      <c r="D17" s="14">
        <v>10092</v>
      </c>
      <c r="E17" s="14">
        <v>1636</v>
      </c>
      <c r="F17" s="14">
        <v>8877</v>
      </c>
      <c r="G17" s="14">
        <v>14297</v>
      </c>
      <c r="H17" s="14">
        <v>12497</v>
      </c>
      <c r="I17" s="14">
        <v>13710</v>
      </c>
      <c r="J17" s="14">
        <v>9312</v>
      </c>
      <c r="K17" s="14">
        <v>13477</v>
      </c>
      <c r="L17" s="14">
        <v>3801</v>
      </c>
      <c r="M17" s="14">
        <v>1829</v>
      </c>
      <c r="N17" s="12">
        <f t="shared" si="2"/>
        <v>113368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11356</v>
      </c>
      <c r="C18" s="14">
        <v>6154</v>
      </c>
      <c r="D18" s="14">
        <v>10590</v>
      </c>
      <c r="E18" s="14">
        <v>1309</v>
      </c>
      <c r="F18" s="14">
        <v>7036</v>
      </c>
      <c r="G18" s="14">
        <v>11080</v>
      </c>
      <c r="H18" s="14">
        <v>9857</v>
      </c>
      <c r="I18" s="14">
        <v>10820</v>
      </c>
      <c r="J18" s="14">
        <v>7929</v>
      </c>
      <c r="K18" s="14">
        <v>11163</v>
      </c>
      <c r="L18" s="14">
        <v>3364</v>
      </c>
      <c r="M18" s="14">
        <v>1813</v>
      </c>
      <c r="N18" s="12">
        <f t="shared" si="2"/>
        <v>92471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747</v>
      </c>
      <c r="C19" s="14">
        <v>777</v>
      </c>
      <c r="D19" s="14">
        <v>547</v>
      </c>
      <c r="E19" s="14">
        <v>112</v>
      </c>
      <c r="F19" s="14">
        <v>608</v>
      </c>
      <c r="G19" s="14">
        <v>1173</v>
      </c>
      <c r="H19" s="14">
        <v>836</v>
      </c>
      <c r="I19" s="14">
        <v>427</v>
      </c>
      <c r="J19" s="14">
        <v>461</v>
      </c>
      <c r="K19" s="14">
        <v>430</v>
      </c>
      <c r="L19" s="14">
        <v>194</v>
      </c>
      <c r="M19" s="14">
        <v>65</v>
      </c>
      <c r="N19" s="12">
        <f t="shared" si="2"/>
        <v>6377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86029</v>
      </c>
      <c r="C20" s="18">
        <f>C21+C22+C23</f>
        <v>50981</v>
      </c>
      <c r="D20" s="18">
        <f>D21+D22+D23</f>
        <v>58752</v>
      </c>
      <c r="E20" s="18">
        <f>E21+E22+E23</f>
        <v>9145</v>
      </c>
      <c r="F20" s="18">
        <f aca="true" t="shared" si="6" ref="F20:M20">F21+F22+F23</f>
        <v>46862</v>
      </c>
      <c r="G20" s="18">
        <f t="shared" si="6"/>
        <v>72144</v>
      </c>
      <c r="H20" s="18">
        <f t="shared" si="6"/>
        <v>73560</v>
      </c>
      <c r="I20" s="18">
        <f t="shared" si="6"/>
        <v>74271</v>
      </c>
      <c r="J20" s="18">
        <f t="shared" si="6"/>
        <v>46243</v>
      </c>
      <c r="K20" s="18">
        <f t="shared" si="6"/>
        <v>76245</v>
      </c>
      <c r="L20" s="18">
        <f t="shared" si="6"/>
        <v>25235</v>
      </c>
      <c r="M20" s="18">
        <f t="shared" si="6"/>
        <v>13442</v>
      </c>
      <c r="N20" s="12">
        <f aca="true" t="shared" si="7" ref="N20:N26">SUM(B20:M20)</f>
        <v>632909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47164</v>
      </c>
      <c r="C21" s="14">
        <v>30422</v>
      </c>
      <c r="D21" s="14">
        <v>33155</v>
      </c>
      <c r="E21" s="14">
        <v>5247</v>
      </c>
      <c r="F21" s="14">
        <v>26550</v>
      </c>
      <c r="G21" s="14">
        <v>41194</v>
      </c>
      <c r="H21" s="14">
        <v>43417</v>
      </c>
      <c r="I21" s="14">
        <v>41592</v>
      </c>
      <c r="J21" s="14">
        <v>25268</v>
      </c>
      <c r="K21" s="14">
        <v>39794</v>
      </c>
      <c r="L21" s="14">
        <v>13367</v>
      </c>
      <c r="M21" s="14">
        <v>6996</v>
      </c>
      <c r="N21" s="12">
        <f t="shared" si="7"/>
        <v>354166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37499</v>
      </c>
      <c r="C22" s="14">
        <v>19428</v>
      </c>
      <c r="D22" s="14">
        <v>24768</v>
      </c>
      <c r="E22" s="14">
        <v>3716</v>
      </c>
      <c r="F22" s="14">
        <v>19305</v>
      </c>
      <c r="G22" s="14">
        <v>29202</v>
      </c>
      <c r="H22" s="14">
        <v>28894</v>
      </c>
      <c r="I22" s="14">
        <v>31756</v>
      </c>
      <c r="J22" s="14">
        <v>20143</v>
      </c>
      <c r="K22" s="14">
        <v>35442</v>
      </c>
      <c r="L22" s="14">
        <v>11364</v>
      </c>
      <c r="M22" s="14">
        <v>6240</v>
      </c>
      <c r="N22" s="12">
        <f t="shared" si="7"/>
        <v>267757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1366</v>
      </c>
      <c r="C23" s="14">
        <v>1131</v>
      </c>
      <c r="D23" s="14">
        <v>829</v>
      </c>
      <c r="E23" s="14">
        <v>182</v>
      </c>
      <c r="F23" s="14">
        <v>1007</v>
      </c>
      <c r="G23" s="14">
        <v>1748</v>
      </c>
      <c r="H23" s="14">
        <v>1249</v>
      </c>
      <c r="I23" s="14">
        <v>923</v>
      </c>
      <c r="J23" s="14">
        <v>832</v>
      </c>
      <c r="K23" s="14">
        <v>1009</v>
      </c>
      <c r="L23" s="14">
        <v>504</v>
      </c>
      <c r="M23" s="14">
        <v>206</v>
      </c>
      <c r="N23" s="12">
        <f t="shared" si="7"/>
        <v>10986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123706</v>
      </c>
      <c r="C24" s="14">
        <f>C25+C26</f>
        <v>84754</v>
      </c>
      <c r="D24" s="14">
        <f>D25+D26</f>
        <v>93160</v>
      </c>
      <c r="E24" s="14">
        <f>E25+E26</f>
        <v>16931</v>
      </c>
      <c r="F24" s="14">
        <f aca="true" t="shared" si="8" ref="F24:M24">F25+F26</f>
        <v>83488</v>
      </c>
      <c r="G24" s="14">
        <f t="shared" si="8"/>
        <v>124492</v>
      </c>
      <c r="H24" s="14">
        <f t="shared" si="8"/>
        <v>104991</v>
      </c>
      <c r="I24" s="14">
        <f t="shared" si="8"/>
        <v>91405</v>
      </c>
      <c r="J24" s="14">
        <f t="shared" si="8"/>
        <v>68239</v>
      </c>
      <c r="K24" s="14">
        <f t="shared" si="8"/>
        <v>79052</v>
      </c>
      <c r="L24" s="14">
        <f t="shared" si="8"/>
        <v>24596</v>
      </c>
      <c r="M24" s="14">
        <f t="shared" si="8"/>
        <v>11576</v>
      </c>
      <c r="N24" s="12">
        <f t="shared" si="7"/>
        <v>906390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54795</v>
      </c>
      <c r="C25" s="14">
        <v>41944</v>
      </c>
      <c r="D25" s="14">
        <v>45129</v>
      </c>
      <c r="E25" s="14">
        <v>8803</v>
      </c>
      <c r="F25" s="14">
        <v>40143</v>
      </c>
      <c r="G25" s="14">
        <v>62911</v>
      </c>
      <c r="H25" s="14">
        <v>55518</v>
      </c>
      <c r="I25" s="14">
        <v>39909</v>
      </c>
      <c r="J25" s="14">
        <v>33591</v>
      </c>
      <c r="K25" s="14">
        <v>35515</v>
      </c>
      <c r="L25" s="14">
        <v>10773</v>
      </c>
      <c r="M25" s="14">
        <v>4770</v>
      </c>
      <c r="N25" s="12">
        <f t="shared" si="7"/>
        <v>433801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68911</v>
      </c>
      <c r="C26" s="14">
        <v>42810</v>
      </c>
      <c r="D26" s="14">
        <v>48031</v>
      </c>
      <c r="E26" s="14">
        <v>8128</v>
      </c>
      <c r="F26" s="14">
        <v>43345</v>
      </c>
      <c r="G26" s="14">
        <v>61581</v>
      </c>
      <c r="H26" s="14">
        <v>49473</v>
      </c>
      <c r="I26" s="14">
        <v>51496</v>
      </c>
      <c r="J26" s="14">
        <v>34648</v>
      </c>
      <c r="K26" s="14">
        <v>43537</v>
      </c>
      <c r="L26" s="14">
        <v>13823</v>
      </c>
      <c r="M26" s="14">
        <v>6806</v>
      </c>
      <c r="N26" s="12">
        <f t="shared" si="7"/>
        <v>472589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766622.0062873199</v>
      </c>
      <c r="C36" s="61">
        <f aca="true" t="shared" si="11" ref="C36:M36">C37+C38+C39+C40</f>
        <v>505936.2581845</v>
      </c>
      <c r="D36" s="61">
        <f t="shared" si="11"/>
        <v>566625.3413196</v>
      </c>
      <c r="E36" s="61">
        <f t="shared" si="11"/>
        <v>122136.60945359999</v>
      </c>
      <c r="F36" s="61">
        <f t="shared" si="11"/>
        <v>513230.63831550005</v>
      </c>
      <c r="G36" s="61">
        <f t="shared" si="11"/>
        <v>632520.4130000001</v>
      </c>
      <c r="H36" s="61">
        <f t="shared" si="11"/>
        <v>677943.2677</v>
      </c>
      <c r="I36" s="61">
        <f t="shared" si="11"/>
        <v>614969.667323</v>
      </c>
      <c r="J36" s="61">
        <f t="shared" si="11"/>
        <v>494628.0100698</v>
      </c>
      <c r="K36" s="61">
        <f t="shared" si="11"/>
        <v>614732.67575632</v>
      </c>
      <c r="L36" s="61">
        <f t="shared" si="11"/>
        <v>257975.91682418</v>
      </c>
      <c r="M36" s="61">
        <f t="shared" si="11"/>
        <v>136678.06090176</v>
      </c>
      <c r="N36" s="61">
        <f>N37+N38+N39+N40</f>
        <v>5903998.865135579</v>
      </c>
    </row>
    <row r="37" spans="1:14" ht="18.75" customHeight="1">
      <c r="A37" s="58" t="s">
        <v>55</v>
      </c>
      <c r="B37" s="55">
        <f aca="true" t="shared" si="12" ref="B37:M37">B29*B7</f>
        <v>765702.3864</v>
      </c>
      <c r="C37" s="55">
        <f t="shared" si="12"/>
        <v>505055.8916</v>
      </c>
      <c r="D37" s="55">
        <f t="shared" si="12"/>
        <v>556040.2016</v>
      </c>
      <c r="E37" s="55">
        <f t="shared" si="12"/>
        <v>121793.9129</v>
      </c>
      <c r="F37" s="55">
        <f t="shared" si="12"/>
        <v>512607.29000000004</v>
      </c>
      <c r="G37" s="55">
        <f t="shared" si="12"/>
        <v>631775.5725</v>
      </c>
      <c r="H37" s="55">
        <f t="shared" si="12"/>
        <v>676973.5244999999</v>
      </c>
      <c r="I37" s="55">
        <f t="shared" si="12"/>
        <v>614243.206</v>
      </c>
      <c r="J37" s="55">
        <f t="shared" si="12"/>
        <v>493963.88340000005</v>
      </c>
      <c r="K37" s="55">
        <f t="shared" si="12"/>
        <v>613987.1133</v>
      </c>
      <c r="L37" s="55">
        <f t="shared" si="12"/>
        <v>257477.91139999998</v>
      </c>
      <c r="M37" s="55">
        <f t="shared" si="12"/>
        <v>136374.3003</v>
      </c>
      <c r="N37" s="57">
        <f>SUM(B37:M37)</f>
        <v>5885995.193899999</v>
      </c>
    </row>
    <row r="38" spans="1:14" ht="18.75" customHeight="1">
      <c r="A38" s="58" t="s">
        <v>56</v>
      </c>
      <c r="B38" s="55">
        <f aca="true" t="shared" si="13" ref="B38:M38">B30*B7</f>
        <v>-2337.46011268</v>
      </c>
      <c r="C38" s="55">
        <f t="shared" si="13"/>
        <v>-1512.1534155</v>
      </c>
      <c r="D38" s="55">
        <f t="shared" si="13"/>
        <v>-1700.4602803999999</v>
      </c>
      <c r="E38" s="55">
        <f t="shared" si="13"/>
        <v>-303.5834464</v>
      </c>
      <c r="F38" s="55">
        <f t="shared" si="13"/>
        <v>-1538.0516845</v>
      </c>
      <c r="G38" s="55">
        <f t="shared" si="13"/>
        <v>-1917.3195</v>
      </c>
      <c r="H38" s="55">
        <f t="shared" si="13"/>
        <v>-1927.8168</v>
      </c>
      <c r="I38" s="55">
        <f t="shared" si="13"/>
        <v>-1820.138677</v>
      </c>
      <c r="J38" s="55">
        <f t="shared" si="13"/>
        <v>-1454.4733302</v>
      </c>
      <c r="K38" s="55">
        <f t="shared" si="13"/>
        <v>-1856.6775436799999</v>
      </c>
      <c r="L38" s="55">
        <f t="shared" si="13"/>
        <v>-773.15457582</v>
      </c>
      <c r="M38" s="55">
        <f t="shared" si="13"/>
        <v>-415.27939824000003</v>
      </c>
      <c r="N38" s="25">
        <f>SUM(B38:M38)</f>
        <v>-17556.56876442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10124.2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10124.2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-73872</v>
      </c>
      <c r="C42" s="25">
        <f aca="true" t="shared" si="15" ref="C42:M42">+C43+C46+C54+C55</f>
        <v>-70482.4</v>
      </c>
      <c r="D42" s="25">
        <f t="shared" si="15"/>
        <v>-59234.4</v>
      </c>
      <c r="E42" s="25">
        <f t="shared" si="15"/>
        <v>-6684.2</v>
      </c>
      <c r="F42" s="25">
        <f t="shared" si="15"/>
        <v>-43665.8</v>
      </c>
      <c r="G42" s="25">
        <f t="shared" si="15"/>
        <v>-81768.4</v>
      </c>
      <c r="H42" s="25">
        <f t="shared" si="15"/>
        <v>-97572.6</v>
      </c>
      <c r="I42" s="25">
        <f t="shared" si="15"/>
        <v>-47876.2</v>
      </c>
      <c r="J42" s="25">
        <f t="shared" si="15"/>
        <v>-60492.2</v>
      </c>
      <c r="K42" s="25">
        <f t="shared" si="15"/>
        <v>-51231.6</v>
      </c>
      <c r="L42" s="25">
        <f t="shared" si="15"/>
        <v>-28902.8</v>
      </c>
      <c r="M42" s="25">
        <f t="shared" si="15"/>
        <v>-16879.6</v>
      </c>
      <c r="N42" s="25">
        <f>+N43+N46+N54+N55</f>
        <v>-638662.2</v>
      </c>
    </row>
    <row r="43" spans="1:14" ht="18.75" customHeight="1">
      <c r="A43" s="17" t="s">
        <v>60</v>
      </c>
      <c r="B43" s="26">
        <f>B44+B45</f>
        <v>-73872</v>
      </c>
      <c r="C43" s="26">
        <f>C44+C45</f>
        <v>-70482.4</v>
      </c>
      <c r="D43" s="26">
        <f>D44+D45</f>
        <v>-59234.4</v>
      </c>
      <c r="E43" s="26">
        <f>E44+E45</f>
        <v>-6684.2</v>
      </c>
      <c r="F43" s="26">
        <f aca="true" t="shared" si="16" ref="F43:M43">F44+F45</f>
        <v>-43665.8</v>
      </c>
      <c r="G43" s="26">
        <f t="shared" si="16"/>
        <v>-81768.4</v>
      </c>
      <c r="H43" s="26">
        <f t="shared" si="16"/>
        <v>-97572.6</v>
      </c>
      <c r="I43" s="26">
        <f t="shared" si="16"/>
        <v>-47876.2</v>
      </c>
      <c r="J43" s="26">
        <f t="shared" si="16"/>
        <v>-60492.2</v>
      </c>
      <c r="K43" s="26">
        <f t="shared" si="16"/>
        <v>-51231.6</v>
      </c>
      <c r="L43" s="26">
        <f t="shared" si="16"/>
        <v>-28902.8</v>
      </c>
      <c r="M43" s="26">
        <f t="shared" si="16"/>
        <v>-16879.6</v>
      </c>
      <c r="N43" s="25">
        <f aca="true" t="shared" si="17" ref="N43:N55">SUM(B43:M43)</f>
        <v>-638662.2</v>
      </c>
    </row>
    <row r="44" spans="1:25" ht="18.75" customHeight="1">
      <c r="A44" s="13" t="s">
        <v>61</v>
      </c>
      <c r="B44" s="20">
        <f>ROUND(-B9*$D$3,2)</f>
        <v>-73872</v>
      </c>
      <c r="C44" s="20">
        <f>ROUND(-C9*$D$3,2)</f>
        <v>-70482.4</v>
      </c>
      <c r="D44" s="20">
        <f>ROUND(-D9*$D$3,2)</f>
        <v>-59234.4</v>
      </c>
      <c r="E44" s="20">
        <f>ROUND(-E9*$D$3,2)</f>
        <v>-6684.2</v>
      </c>
      <c r="F44" s="20">
        <f aca="true" t="shared" si="18" ref="F44:M44">ROUND(-F9*$D$3,2)</f>
        <v>-43665.8</v>
      </c>
      <c r="G44" s="20">
        <f t="shared" si="18"/>
        <v>-81768.4</v>
      </c>
      <c r="H44" s="20">
        <f t="shared" si="18"/>
        <v>-97572.6</v>
      </c>
      <c r="I44" s="20">
        <f t="shared" si="18"/>
        <v>-47876.2</v>
      </c>
      <c r="J44" s="20">
        <f t="shared" si="18"/>
        <v>-60492.2</v>
      </c>
      <c r="K44" s="20">
        <f t="shared" si="18"/>
        <v>-51231.6</v>
      </c>
      <c r="L44" s="20">
        <f t="shared" si="18"/>
        <v>-28902.8</v>
      </c>
      <c r="M44" s="20">
        <f t="shared" si="18"/>
        <v>-16879.6</v>
      </c>
      <c r="N44" s="47">
        <f t="shared" si="17"/>
        <v>-638662.2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692750.0062873199</v>
      </c>
      <c r="C57" s="29">
        <f t="shared" si="21"/>
        <v>435453.8581845</v>
      </c>
      <c r="D57" s="29">
        <f t="shared" si="21"/>
        <v>507390.9413196</v>
      </c>
      <c r="E57" s="29">
        <f t="shared" si="21"/>
        <v>115452.40945359999</v>
      </c>
      <c r="F57" s="29">
        <f t="shared" si="21"/>
        <v>469564.83831550006</v>
      </c>
      <c r="G57" s="29">
        <f t="shared" si="21"/>
        <v>550752.013</v>
      </c>
      <c r="H57" s="29">
        <f t="shared" si="21"/>
        <v>580370.6677</v>
      </c>
      <c r="I57" s="29">
        <f t="shared" si="21"/>
        <v>567093.4673230001</v>
      </c>
      <c r="J57" s="29">
        <f t="shared" si="21"/>
        <v>434135.8100698</v>
      </c>
      <c r="K57" s="29">
        <f t="shared" si="21"/>
        <v>563501.07575632</v>
      </c>
      <c r="L57" s="29">
        <f t="shared" si="21"/>
        <v>229073.11682418</v>
      </c>
      <c r="M57" s="29">
        <f t="shared" si="21"/>
        <v>119798.46090176</v>
      </c>
      <c r="N57" s="29">
        <f>SUM(B57:M57)</f>
        <v>5265336.665135579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692750</v>
      </c>
      <c r="C60" s="36">
        <f aca="true" t="shared" si="22" ref="C60:M60">SUM(C61:C74)</f>
        <v>435453.86</v>
      </c>
      <c r="D60" s="36">
        <f t="shared" si="22"/>
        <v>507390.94</v>
      </c>
      <c r="E60" s="36">
        <f t="shared" si="22"/>
        <v>115452.41</v>
      </c>
      <c r="F60" s="36">
        <f t="shared" si="22"/>
        <v>469564.84</v>
      </c>
      <c r="G60" s="36">
        <f t="shared" si="22"/>
        <v>550752.01</v>
      </c>
      <c r="H60" s="36">
        <f t="shared" si="22"/>
        <v>580370.67</v>
      </c>
      <c r="I60" s="36">
        <f t="shared" si="22"/>
        <v>567093.46</v>
      </c>
      <c r="J60" s="36">
        <f t="shared" si="22"/>
        <v>434135.81</v>
      </c>
      <c r="K60" s="36">
        <f t="shared" si="22"/>
        <v>563501.07</v>
      </c>
      <c r="L60" s="36">
        <f t="shared" si="22"/>
        <v>229073.12</v>
      </c>
      <c r="M60" s="36">
        <f t="shared" si="22"/>
        <v>119798.46</v>
      </c>
      <c r="N60" s="29">
        <f>SUM(N61:N74)</f>
        <v>5265336.649999999</v>
      </c>
    </row>
    <row r="61" spans="1:15" ht="18.75" customHeight="1">
      <c r="A61" s="17" t="s">
        <v>75</v>
      </c>
      <c r="B61" s="36">
        <v>124628.99</v>
      </c>
      <c r="C61" s="36">
        <v>122825.16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247454.15000000002</v>
      </c>
      <c r="O61"/>
    </row>
    <row r="62" spans="1:15" ht="18.75" customHeight="1">
      <c r="A62" s="17" t="s">
        <v>76</v>
      </c>
      <c r="B62" s="36">
        <v>568121.01</v>
      </c>
      <c r="C62" s="36">
        <v>312628.7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880749.71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507390.94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507390.94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115452.41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115452.41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469564.84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469564.84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550752.01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550752.01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446320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446320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134050.67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134050.67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567093.46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567093.46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434135.81</v>
      </c>
      <c r="K70" s="35">
        <v>0</v>
      </c>
      <c r="L70" s="35">
        <v>0</v>
      </c>
      <c r="M70" s="35">
        <v>0</v>
      </c>
      <c r="N70" s="29">
        <f t="shared" si="23"/>
        <v>434135.81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563501.07</v>
      </c>
      <c r="L71" s="35">
        <v>0</v>
      </c>
      <c r="M71" s="62"/>
      <c r="N71" s="26">
        <f t="shared" si="23"/>
        <v>563501.07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229073.12</v>
      </c>
      <c r="M72" s="35">
        <v>0</v>
      </c>
      <c r="N72" s="29">
        <f t="shared" si="23"/>
        <v>229073.12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119798.46</v>
      </c>
      <c r="N73" s="26">
        <f t="shared" si="23"/>
        <v>119798.46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2.305094788152117</v>
      </c>
      <c r="C78" s="45">
        <v>2.254209072828867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1.9809750902277605</v>
      </c>
      <c r="C79" s="45">
        <v>1.8691190322995754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1.8163044117326825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2.5271909092594504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2.1215767777913275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1.6824812485868945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1.980121865562666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1.9351221911709553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1.9218702980545963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2.1648066405372757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2.069409829616269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2.458646253780569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2.4096553463754167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2016-11-04T11:06:56Z</dcterms:modified>
  <cp:category/>
  <cp:version/>
  <cp:contentType/>
  <cp:contentStatus/>
</cp:coreProperties>
</file>