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<sst xmlns="http://schemas.openxmlformats.org/spreadsheetml/2006/main" count="135" uniqueCount="135">
  <si>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</si>
  <si>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</si>
  <si>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</si>
  <si>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</si>
  <si>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</si>
  <si>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</si>
  <si>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</si>
  <si>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</si>
  <si>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</si>
  <si>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</si>
  <si>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</si>
  <si>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</si>
  <si>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</si>
  <si>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</si>
  <si>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</si>
  <si>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</si>
  <si>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</si>
  <si>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</si>
  <si>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</si>
  <si>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</si>
  <si>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</si>
  <si>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</si>
  <si>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</si>
  <si>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</si>
  <si>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</si>
  <si>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</si>
  <si>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</si>
  <si>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</si>
  <si>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</si>
  <si>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</si>
  <si>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</si>
  <si>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</si>
  <si>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</si>
  <si>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</si>
  <si>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</si>
  <si>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</si>
  <si>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</si>
  <si>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</si>
  <si>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</si>
  <si>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</si>
  <si>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</si>
  <si>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</si>
  <si>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</si>
  <si>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</si>
  <si>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</si>
  <si>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</si>
  <si>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</si>
  <si>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</si>
  <si>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</si>
  <si>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</si>
  <si>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</si>
  <si>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</si>
  <si>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</si>
  <si>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</si>
  <si>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</si>
  <si>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</si>
  <si>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</si>
  <si>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</si>
  <si>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</si>
  <si>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</si>
  <si>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</si>
  <si>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</si>
  <si>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</si>
  <si>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</si>
  <si>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</si>
  <si>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</si>
  <si>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</si>
  <si>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</si>
  <si>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</si>
  <si>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</si>
  <si>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</si>
  <si>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</si>
  <si>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</si>
  <si>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</si>
  <si>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</si>
  <si>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</si>
  <si>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</si>
  <si>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</si>
  <si>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</si>
  <si>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</si>
  <si>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</si>
  <si>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</si>
  <si>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</si>
  <si>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</si>
  <si>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</si>
  <si>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</si>
  <si>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</si>
  <si>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</si>
  <si>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</si>
  <si>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</si>
  <si>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</si>
  <si>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</si>
  <si>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</si>
  <si>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</si>
  <si>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</si>
  <si>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</si>
  <si>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</si>
  <si>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</si>
  <si>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</si>
  <si>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</si>
  <si>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</si>
  <si>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</si>
  <si>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</si>
  <si>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</si>
  <si>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</si>
  <si>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</si>
  <si>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</si>
  <si>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</si>
  <si>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</si>
  <si>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</si>
  <si>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</si>
  <si>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</si>
  <si>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</si>
  <si>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</si>
  <si>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</si>
  <si>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</si>
  <si>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</si>
  <si>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</si>
  <si>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</si>
  <si>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</si>
  <si>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</si>
  <si>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</si>
  <si>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</si>
  <si>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</si>
  <si>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</si>
  <si>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</si>
  <si>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</si>
  <si>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</si>
  <si>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</si>
  <si>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</si>
  <si>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</si>
  <si>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</si>
  <si>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17/10/16 - VENCIMENTO 28/10/16</t>
  </si>
  <si>
    <t>6.3. Revisão de Remuneração pelo Transporte Coletivo ¹</t>
  </si>
  <si>
    <t xml:space="preserve">      ¹  Rede da madrugada de agosto/16.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</si>
</sst>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604584</v>
      </c>
      <c r="C7" s="9">
        <f t="shared" si="0"/>
        <v>770064</v>
      </c>
      <c r="D7" s="9">
        <f t="shared" si="0"/>
        <v>799084</v>
      </c>
      <c r="E7" s="9">
        <f t="shared" si="0"/>
        <v>537842</v>
      </c>
      <c r="F7" s="9">
        <f t="shared" si="0"/>
        <v>731234</v>
      </c>
      <c r="G7" s="9">
        <f t="shared" si="0"/>
        <v>1232209</v>
      </c>
      <c r="H7" s="9">
        <f t="shared" si="0"/>
        <v>570031</v>
      </c>
      <c r="I7" s="9">
        <f t="shared" si="0"/>
        <v>123254</v>
      </c>
      <c r="J7" s="9">
        <f t="shared" si="0"/>
        <v>329825</v>
      </c>
      <c r="K7" s="9">
        <f t="shared" si="0"/>
        <v>5698127</v>
      </c>
      <c r="L7" s="52"/>
    </row>
    <row r="8" spans="1:11" ht="17.25" customHeight="1">
      <c r="A8" s="10" t="s">
        <v>99</v>
      </c>
      <c r="B8" s="11">
        <f>B9+B12+B16</f>
        <v>290666</v>
      </c>
      <c r="C8" s="11">
        <f aca="true" t="shared" si="1" ref="C8:J8">C9+C12+C16</f>
        <v>378818</v>
      </c>
      <c r="D8" s="11">
        <f t="shared" si="1"/>
        <v>370219</v>
      </c>
      <c r="E8" s="11">
        <f t="shared" si="1"/>
        <v>266822</v>
      </c>
      <c r="F8" s="11">
        <f t="shared" si="1"/>
        <v>350329</v>
      </c>
      <c r="G8" s="11">
        <f t="shared" si="1"/>
        <v>596333</v>
      </c>
      <c r="H8" s="11">
        <f t="shared" si="1"/>
        <v>299630</v>
      </c>
      <c r="I8" s="11">
        <f t="shared" si="1"/>
        <v>55101</v>
      </c>
      <c r="J8" s="11">
        <f t="shared" si="1"/>
        <v>149756</v>
      </c>
      <c r="K8" s="11">
        <f>SUM(B8:J8)</f>
        <v>2757674</v>
      </c>
    </row>
    <row r="9" spans="1:11" ht="17.25" customHeight="1">
      <c r="A9" s="15" t="s">
        <v>17</v>
      </c>
      <c r="B9" s="13">
        <f>+B10+B11</f>
        <v>36057</v>
      </c>
      <c r="C9" s="13">
        <f aca="true" t="shared" si="2" ref="C9:J9">+C10+C11</f>
        <v>50209</v>
      </c>
      <c r="D9" s="13">
        <f t="shared" si="2"/>
        <v>43545</v>
      </c>
      <c r="E9" s="13">
        <f t="shared" si="2"/>
        <v>32978</v>
      </c>
      <c r="F9" s="13">
        <f t="shared" si="2"/>
        <v>38468</v>
      </c>
      <c r="G9" s="13">
        <f t="shared" si="2"/>
        <v>51129</v>
      </c>
      <c r="H9" s="13">
        <f t="shared" si="2"/>
        <v>44966</v>
      </c>
      <c r="I9" s="13">
        <f t="shared" si="2"/>
        <v>7825</v>
      </c>
      <c r="J9" s="13">
        <f t="shared" si="2"/>
        <v>16703</v>
      </c>
      <c r="K9" s="11">
        <f>SUM(B9:J9)</f>
        <v>321880</v>
      </c>
    </row>
    <row r="10" spans="1:11" ht="17.25" customHeight="1">
      <c r="A10" s="29" t="s">
        <v>18</v>
      </c>
      <c r="B10" s="13">
        <v>36057</v>
      </c>
      <c r="C10" s="13">
        <v>50209</v>
      </c>
      <c r="D10" s="13">
        <v>43545</v>
      </c>
      <c r="E10" s="13">
        <v>32978</v>
      </c>
      <c r="F10" s="13">
        <v>38468</v>
      </c>
      <c r="G10" s="13">
        <v>51129</v>
      </c>
      <c r="H10" s="13">
        <v>44966</v>
      </c>
      <c r="I10" s="13">
        <v>7825</v>
      </c>
      <c r="J10" s="13">
        <v>16703</v>
      </c>
      <c r="K10" s="11">
        <f>SUM(B10:J10)</f>
        <v>321880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212761</v>
      </c>
      <c r="C12" s="17">
        <f t="shared" si="3"/>
        <v>277635</v>
      </c>
      <c r="D12" s="17">
        <f t="shared" si="3"/>
        <v>275151</v>
      </c>
      <c r="E12" s="17">
        <f t="shared" si="3"/>
        <v>197064</v>
      </c>
      <c r="F12" s="17">
        <f t="shared" si="3"/>
        <v>255272</v>
      </c>
      <c r="G12" s="17">
        <f t="shared" si="3"/>
        <v>443833</v>
      </c>
      <c r="H12" s="17">
        <f t="shared" si="3"/>
        <v>216418</v>
      </c>
      <c r="I12" s="17">
        <f t="shared" si="3"/>
        <v>39057</v>
      </c>
      <c r="J12" s="17">
        <f t="shared" si="3"/>
        <v>111856</v>
      </c>
      <c r="K12" s="11">
        <f aca="true" t="shared" si="4" ref="K12:K27">SUM(B12:J12)</f>
        <v>2029047</v>
      </c>
    </row>
    <row r="13" spans="1:13" ht="17.25" customHeight="1">
      <c r="A13" s="14" t="s">
        <v>20</v>
      </c>
      <c r="B13" s="13">
        <v>98901</v>
      </c>
      <c r="C13" s="13">
        <v>137830</v>
      </c>
      <c r="D13" s="13">
        <v>140609</v>
      </c>
      <c r="E13" s="13">
        <v>97968</v>
      </c>
      <c r="F13" s="13">
        <v>124882</v>
      </c>
      <c r="G13" s="13">
        <v>204958</v>
      </c>
      <c r="H13" s="13">
        <v>95709</v>
      </c>
      <c r="I13" s="13">
        <v>21270</v>
      </c>
      <c r="J13" s="13">
        <v>57185</v>
      </c>
      <c r="K13" s="11">
        <f t="shared" si="4"/>
        <v>979312</v>
      </c>
      <c r="L13" s="52"/>
      <c r="M13" s="53"/>
    </row>
    <row r="14" spans="1:12" ht="17.25" customHeight="1">
      <c r="A14" s="14" t="s">
        <v>21</v>
      </c>
      <c r="B14" s="13">
        <v>103669</v>
      </c>
      <c r="C14" s="13">
        <v>124435</v>
      </c>
      <c r="D14" s="13">
        <v>123740</v>
      </c>
      <c r="E14" s="13">
        <v>89313</v>
      </c>
      <c r="F14" s="13">
        <v>120023</v>
      </c>
      <c r="G14" s="13">
        <v>222554</v>
      </c>
      <c r="H14" s="13">
        <v>103002</v>
      </c>
      <c r="I14" s="13">
        <v>15106</v>
      </c>
      <c r="J14" s="13">
        <v>51039</v>
      </c>
      <c r="K14" s="11">
        <f t="shared" si="4"/>
        <v>952881</v>
      </c>
      <c r="L14" s="52"/>
    </row>
    <row r="15" spans="1:11" ht="17.25" customHeight="1">
      <c r="A15" s="14" t="s">
        <v>22</v>
      </c>
      <c r="B15" s="13">
        <v>10191</v>
      </c>
      <c r="C15" s="13">
        <v>15370</v>
      </c>
      <c r="D15" s="13">
        <v>10802</v>
      </c>
      <c r="E15" s="13">
        <v>9783</v>
      </c>
      <c r="F15" s="13">
        <v>10367</v>
      </c>
      <c r="G15" s="13">
        <v>16321</v>
      </c>
      <c r="H15" s="13">
        <v>17707</v>
      </c>
      <c r="I15" s="13">
        <v>2681</v>
      </c>
      <c r="J15" s="13">
        <v>3632</v>
      </c>
      <c r="K15" s="11">
        <f t="shared" si="4"/>
        <v>96854</v>
      </c>
    </row>
    <row r="16" spans="1:11" ht="17.25" customHeight="1">
      <c r="A16" s="15" t="s">
        <v>95</v>
      </c>
      <c r="B16" s="13">
        <f>B17+B18+B19</f>
        <v>41848</v>
      </c>
      <c r="C16" s="13">
        <f aca="true" t="shared" si="5" ref="C16:J16">C17+C18+C19</f>
        <v>50974</v>
      </c>
      <c r="D16" s="13">
        <f t="shared" si="5"/>
        <v>51523</v>
      </c>
      <c r="E16" s="13">
        <f t="shared" si="5"/>
        <v>36780</v>
      </c>
      <c r="F16" s="13">
        <f t="shared" si="5"/>
        <v>56589</v>
      </c>
      <c r="G16" s="13">
        <f t="shared" si="5"/>
        <v>101371</v>
      </c>
      <c r="H16" s="13">
        <f t="shared" si="5"/>
        <v>38246</v>
      </c>
      <c r="I16" s="13">
        <f t="shared" si="5"/>
        <v>8219</v>
      </c>
      <c r="J16" s="13">
        <f t="shared" si="5"/>
        <v>21197</v>
      </c>
      <c r="K16" s="11">
        <f t="shared" si="4"/>
        <v>406747</v>
      </c>
    </row>
    <row r="17" spans="1:11" ht="17.25" customHeight="1">
      <c r="A17" s="14" t="s">
        <v>96</v>
      </c>
      <c r="B17" s="13">
        <v>23443</v>
      </c>
      <c r="C17" s="13">
        <v>30853</v>
      </c>
      <c r="D17" s="13">
        <v>29454</v>
      </c>
      <c r="E17" s="13">
        <v>21177</v>
      </c>
      <c r="F17" s="13">
        <v>33158</v>
      </c>
      <c r="G17" s="13">
        <v>56867</v>
      </c>
      <c r="H17" s="13">
        <v>22864</v>
      </c>
      <c r="I17" s="13">
        <v>5020</v>
      </c>
      <c r="J17" s="13">
        <v>12024</v>
      </c>
      <c r="K17" s="11">
        <f t="shared" si="4"/>
        <v>234860</v>
      </c>
    </row>
    <row r="18" spans="1:11" ht="17.25" customHeight="1">
      <c r="A18" s="14" t="s">
        <v>97</v>
      </c>
      <c r="B18" s="13">
        <v>16177</v>
      </c>
      <c r="C18" s="13">
        <v>16939</v>
      </c>
      <c r="D18" s="13">
        <v>20083</v>
      </c>
      <c r="E18" s="13">
        <v>13774</v>
      </c>
      <c r="F18" s="13">
        <v>21279</v>
      </c>
      <c r="G18" s="13">
        <v>40944</v>
      </c>
      <c r="H18" s="13">
        <v>12209</v>
      </c>
      <c r="I18" s="13">
        <v>2713</v>
      </c>
      <c r="J18" s="13">
        <v>8353</v>
      </c>
      <c r="K18" s="11">
        <f t="shared" si="4"/>
        <v>152471</v>
      </c>
    </row>
    <row r="19" spans="1:11" ht="17.25" customHeight="1">
      <c r="A19" s="14" t="s">
        <v>98</v>
      </c>
      <c r="B19" s="13">
        <v>2228</v>
      </c>
      <c r="C19" s="13">
        <v>3182</v>
      </c>
      <c r="D19" s="13">
        <v>1986</v>
      </c>
      <c r="E19" s="13">
        <v>1829</v>
      </c>
      <c r="F19" s="13">
        <v>2152</v>
      </c>
      <c r="G19" s="13">
        <v>3560</v>
      </c>
      <c r="H19" s="13">
        <v>3173</v>
      </c>
      <c r="I19" s="13">
        <v>486</v>
      </c>
      <c r="J19" s="13">
        <v>820</v>
      </c>
      <c r="K19" s="11">
        <f t="shared" si="4"/>
        <v>19416</v>
      </c>
    </row>
    <row r="20" spans="1:11" ht="17.25" customHeight="1">
      <c r="A20" s="16" t="s">
        <v>23</v>
      </c>
      <c r="B20" s="11">
        <f>+B21+B22+B23</f>
        <v>151019</v>
      </c>
      <c r="C20" s="11">
        <f aca="true" t="shared" si="6" ref="C20:J20">+C21+C22+C23</f>
        <v>169560</v>
      </c>
      <c r="D20" s="11">
        <f t="shared" si="6"/>
        <v>194081</v>
      </c>
      <c r="E20" s="11">
        <f t="shared" si="6"/>
        <v>123740</v>
      </c>
      <c r="F20" s="11">
        <f t="shared" si="6"/>
        <v>194260</v>
      </c>
      <c r="G20" s="11">
        <f t="shared" si="6"/>
        <v>365485</v>
      </c>
      <c r="H20" s="11">
        <f t="shared" si="6"/>
        <v>131920</v>
      </c>
      <c r="I20" s="11">
        <f t="shared" si="6"/>
        <v>30320</v>
      </c>
      <c r="J20" s="11">
        <f t="shared" si="6"/>
        <v>74191</v>
      </c>
      <c r="K20" s="11">
        <f t="shared" si="4"/>
        <v>1434576</v>
      </c>
    </row>
    <row r="21" spans="1:12" ht="17.25" customHeight="1">
      <c r="A21" s="12" t="s">
        <v>24</v>
      </c>
      <c r="B21" s="13">
        <v>78691</v>
      </c>
      <c r="C21" s="13">
        <v>97269</v>
      </c>
      <c r="D21" s="13">
        <v>112242</v>
      </c>
      <c r="E21" s="13">
        <v>70158</v>
      </c>
      <c r="F21" s="13">
        <v>108015</v>
      </c>
      <c r="G21" s="13">
        <v>186490</v>
      </c>
      <c r="H21" s="13">
        <v>72221</v>
      </c>
      <c r="I21" s="13">
        <v>18601</v>
      </c>
      <c r="J21" s="13">
        <v>41967</v>
      </c>
      <c r="K21" s="11">
        <f t="shared" si="4"/>
        <v>785654</v>
      </c>
      <c r="L21" s="52"/>
    </row>
    <row r="22" spans="1:12" ht="17.25" customHeight="1">
      <c r="A22" s="12" t="s">
        <v>25</v>
      </c>
      <c r="B22" s="13">
        <v>67821</v>
      </c>
      <c r="C22" s="13">
        <v>66770</v>
      </c>
      <c r="D22" s="13">
        <v>77087</v>
      </c>
      <c r="E22" s="13">
        <v>50233</v>
      </c>
      <c r="F22" s="13">
        <v>81930</v>
      </c>
      <c r="G22" s="13">
        <v>170953</v>
      </c>
      <c r="H22" s="13">
        <v>53815</v>
      </c>
      <c r="I22" s="13">
        <v>10750</v>
      </c>
      <c r="J22" s="13">
        <v>30703</v>
      </c>
      <c r="K22" s="11">
        <f t="shared" si="4"/>
        <v>610062</v>
      </c>
      <c r="L22" s="52"/>
    </row>
    <row r="23" spans="1:11" ht="17.25" customHeight="1">
      <c r="A23" s="12" t="s">
        <v>26</v>
      </c>
      <c r="B23" s="13">
        <v>4507</v>
      </c>
      <c r="C23" s="13">
        <v>5521</v>
      </c>
      <c r="D23" s="13">
        <v>4752</v>
      </c>
      <c r="E23" s="13">
        <v>3349</v>
      </c>
      <c r="F23" s="13">
        <v>4315</v>
      </c>
      <c r="G23" s="13">
        <v>8042</v>
      </c>
      <c r="H23" s="13">
        <v>5884</v>
      </c>
      <c r="I23" s="13">
        <v>969</v>
      </c>
      <c r="J23" s="13">
        <v>1521</v>
      </c>
      <c r="K23" s="11">
        <f t="shared" si="4"/>
        <v>38860</v>
      </c>
    </row>
    <row r="24" spans="1:11" ht="17.25" customHeight="1">
      <c r="A24" s="16" t="s">
        <v>27</v>
      </c>
      <c r="B24" s="13">
        <f>+B25+B26</f>
        <v>162899</v>
      </c>
      <c r="C24" s="13">
        <f aca="true" t="shared" si="7" ref="C24:J24">+C25+C26</f>
        <v>221686</v>
      </c>
      <c r="D24" s="13">
        <f t="shared" si="7"/>
        <v>234784</v>
      </c>
      <c r="E24" s="13">
        <f t="shared" si="7"/>
        <v>147280</v>
      </c>
      <c r="F24" s="13">
        <f t="shared" si="7"/>
        <v>186645</v>
      </c>
      <c r="G24" s="13">
        <f t="shared" si="7"/>
        <v>270391</v>
      </c>
      <c r="H24" s="13">
        <f t="shared" si="7"/>
        <v>129422</v>
      </c>
      <c r="I24" s="13">
        <f t="shared" si="7"/>
        <v>37833</v>
      </c>
      <c r="J24" s="13">
        <f t="shared" si="7"/>
        <v>105878</v>
      </c>
      <c r="K24" s="11">
        <f t="shared" si="4"/>
        <v>1496818</v>
      </c>
    </row>
    <row r="25" spans="1:12" ht="17.25" customHeight="1">
      <c r="A25" s="12" t="s">
        <v>130</v>
      </c>
      <c r="B25" s="13">
        <v>65675</v>
      </c>
      <c r="C25" s="13">
        <v>99880</v>
      </c>
      <c r="D25" s="13">
        <v>113659</v>
      </c>
      <c r="E25" s="13">
        <v>69861</v>
      </c>
      <c r="F25" s="13">
        <v>82813</v>
      </c>
      <c r="G25" s="13">
        <v>112873</v>
      </c>
      <c r="H25" s="13">
        <v>55040</v>
      </c>
      <c r="I25" s="13">
        <v>20699</v>
      </c>
      <c r="J25" s="13">
        <v>48479</v>
      </c>
      <c r="K25" s="11">
        <f t="shared" si="4"/>
        <v>668979</v>
      </c>
      <c r="L25" s="52"/>
    </row>
    <row r="26" spans="1:12" ht="17.25" customHeight="1">
      <c r="A26" s="12" t="s">
        <v>131</v>
      </c>
      <c r="B26" s="13">
        <v>97224</v>
      </c>
      <c r="C26" s="13">
        <v>121806</v>
      </c>
      <c r="D26" s="13">
        <v>121125</v>
      </c>
      <c r="E26" s="13">
        <v>77419</v>
      </c>
      <c r="F26" s="13">
        <v>103832</v>
      </c>
      <c r="G26" s="13">
        <v>157518</v>
      </c>
      <c r="H26" s="13">
        <v>74382</v>
      </c>
      <c r="I26" s="13">
        <v>17134</v>
      </c>
      <c r="J26" s="13">
        <v>57399</v>
      </c>
      <c r="K26" s="11">
        <f t="shared" si="4"/>
        <v>827839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9059</v>
      </c>
      <c r="I27" s="11">
        <v>0</v>
      </c>
      <c r="J27" s="11">
        <v>0</v>
      </c>
      <c r="K27" s="11">
        <f t="shared" si="4"/>
        <v>9059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5553.68</v>
      </c>
      <c r="I35" s="19">
        <v>0</v>
      </c>
      <c r="J35" s="19">
        <v>0</v>
      </c>
      <c r="K35" s="23">
        <f>SUM(B35:J35)</f>
        <v>5553.68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1699875.21</v>
      </c>
      <c r="C47" s="22">
        <f aca="true" t="shared" si="12" ref="C47:H47">+C48+C57</f>
        <v>2419551.71</v>
      </c>
      <c r="D47" s="22">
        <f t="shared" si="12"/>
        <v>2824697.64</v>
      </c>
      <c r="E47" s="22">
        <f t="shared" si="12"/>
        <v>1624476.4099999997</v>
      </c>
      <c r="F47" s="22">
        <f t="shared" si="12"/>
        <v>2179549.0700000003</v>
      </c>
      <c r="G47" s="22">
        <f t="shared" si="12"/>
        <v>3095005.7</v>
      </c>
      <c r="H47" s="22">
        <f t="shared" si="12"/>
        <v>1651541.1400000001</v>
      </c>
      <c r="I47" s="22">
        <f>+I48+I57</f>
        <v>623658.65</v>
      </c>
      <c r="J47" s="22">
        <f>+J48+J57</f>
        <v>1004954.28</v>
      </c>
      <c r="K47" s="22">
        <f>SUM(B47:J47)</f>
        <v>17123309.810000002</v>
      </c>
    </row>
    <row r="48" spans="1:11" ht="17.25" customHeight="1">
      <c r="A48" s="16" t="s">
        <v>113</v>
      </c>
      <c r="B48" s="23">
        <f>SUM(B49:B56)</f>
        <v>1680965.8699999999</v>
      </c>
      <c r="C48" s="23">
        <f aca="true" t="shared" si="13" ref="C48:J48">SUM(C49:C56)</f>
        <v>2395739.87</v>
      </c>
      <c r="D48" s="23">
        <f t="shared" si="13"/>
        <v>2798864.71</v>
      </c>
      <c r="E48" s="23">
        <f t="shared" si="13"/>
        <v>1601760.9799999997</v>
      </c>
      <c r="F48" s="23">
        <f t="shared" si="13"/>
        <v>2155767.5900000003</v>
      </c>
      <c r="G48" s="23">
        <f t="shared" si="13"/>
        <v>3065279.93</v>
      </c>
      <c r="H48" s="23">
        <f t="shared" si="13"/>
        <v>1631291.9300000002</v>
      </c>
      <c r="I48" s="23">
        <f t="shared" si="13"/>
        <v>623658.65</v>
      </c>
      <c r="J48" s="23">
        <f t="shared" si="13"/>
        <v>990933.4400000001</v>
      </c>
      <c r="K48" s="23">
        <f aca="true" t="shared" si="14" ref="K48:K57">SUM(B48:J48)</f>
        <v>16944262.97</v>
      </c>
    </row>
    <row r="49" spans="1:11" ht="17.25" customHeight="1">
      <c r="A49" s="34" t="s">
        <v>44</v>
      </c>
      <c r="B49" s="23">
        <f aca="true" t="shared" si="15" ref="B49:H49">ROUND(B30*B7,2)</f>
        <v>1679776.19</v>
      </c>
      <c r="C49" s="23">
        <f t="shared" si="15"/>
        <v>2388430.5</v>
      </c>
      <c r="D49" s="23">
        <f t="shared" si="15"/>
        <v>2796474.37</v>
      </c>
      <c r="E49" s="23">
        <f t="shared" si="15"/>
        <v>1600779.14</v>
      </c>
      <c r="F49" s="23">
        <f t="shared" si="15"/>
        <v>2153922.87</v>
      </c>
      <c r="G49" s="23">
        <f t="shared" si="15"/>
        <v>3062655.47</v>
      </c>
      <c r="H49" s="23">
        <f t="shared" si="15"/>
        <v>1624645.35</v>
      </c>
      <c r="I49" s="23">
        <f>ROUND(I30*I7,2)</f>
        <v>622592.93</v>
      </c>
      <c r="J49" s="23">
        <f>ROUND(J30*J7,2)</f>
        <v>988716.4</v>
      </c>
      <c r="K49" s="23">
        <f t="shared" si="14"/>
        <v>16917993.22</v>
      </c>
    </row>
    <row r="50" spans="1:11" ht="17.25" customHeight="1">
      <c r="A50" s="34" t="s">
        <v>45</v>
      </c>
      <c r="B50" s="19">
        <v>0</v>
      </c>
      <c r="C50" s="23">
        <f>ROUND(C31*C7,2)</f>
        <v>5308.96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5308.96</v>
      </c>
    </row>
    <row r="51" spans="1:11" ht="17.25" customHeight="1">
      <c r="A51" s="66" t="s">
        <v>106</v>
      </c>
      <c r="B51" s="67">
        <f aca="true" t="shared" si="16" ref="B51:H51">ROUND(B32*B7,2)</f>
        <v>-2902</v>
      </c>
      <c r="C51" s="67">
        <f t="shared" si="16"/>
        <v>-3773.31</v>
      </c>
      <c r="D51" s="67">
        <f t="shared" si="16"/>
        <v>-3995.42</v>
      </c>
      <c r="E51" s="67">
        <f t="shared" si="16"/>
        <v>-2463.56</v>
      </c>
      <c r="F51" s="67">
        <f t="shared" si="16"/>
        <v>-3436.8</v>
      </c>
      <c r="G51" s="67">
        <f t="shared" si="16"/>
        <v>-4805.62</v>
      </c>
      <c r="H51" s="67">
        <f t="shared" si="16"/>
        <v>-2622.14</v>
      </c>
      <c r="I51" s="19">
        <v>0</v>
      </c>
      <c r="J51" s="19">
        <v>0</v>
      </c>
      <c r="K51" s="67">
        <f>SUM(B51:J51)</f>
        <v>-23998.85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5553.68</v>
      </c>
      <c r="I53" s="31">
        <f>+I35</f>
        <v>0</v>
      </c>
      <c r="J53" s="31">
        <f>+J35</f>
        <v>0</v>
      </c>
      <c r="K53" s="23">
        <f t="shared" si="14"/>
        <v>5553.68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18909.34</v>
      </c>
      <c r="C57" s="36">
        <v>23811.84</v>
      </c>
      <c r="D57" s="36">
        <v>25832.93</v>
      </c>
      <c r="E57" s="36">
        <v>22715.43</v>
      </c>
      <c r="F57" s="36">
        <v>23781.48</v>
      </c>
      <c r="G57" s="36">
        <v>29725.77</v>
      </c>
      <c r="H57" s="36">
        <v>20249.21</v>
      </c>
      <c r="I57" s="19">
        <v>0</v>
      </c>
      <c r="J57" s="36">
        <v>14020.84</v>
      </c>
      <c r="K57" s="36">
        <f t="shared" si="14"/>
        <v>179046.84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-248126.54000000004</v>
      </c>
      <c r="C61" s="35">
        <f t="shared" si="17"/>
        <v>-178878.4700000001</v>
      </c>
      <c r="D61" s="35">
        <f t="shared" si="17"/>
        <v>-327970.94000000006</v>
      </c>
      <c r="E61" s="35">
        <f t="shared" si="17"/>
        <v>-330351.48</v>
      </c>
      <c r="F61" s="35">
        <f t="shared" si="17"/>
        <v>-293721.36</v>
      </c>
      <c r="G61" s="35">
        <f t="shared" si="17"/>
        <v>-347940.09</v>
      </c>
      <c r="H61" s="35">
        <f t="shared" si="17"/>
        <v>-154685.89000000007</v>
      </c>
      <c r="I61" s="35">
        <f t="shared" si="17"/>
        <v>-95330.91</v>
      </c>
      <c r="J61" s="35">
        <f t="shared" si="17"/>
        <v>-66180.21000000002</v>
      </c>
      <c r="K61" s="35">
        <f>SUM(B61:J61)</f>
        <v>-2043185.8900000001</v>
      </c>
    </row>
    <row r="62" spans="1:11" ht="18.75" customHeight="1">
      <c r="A62" s="16" t="s">
        <v>75</v>
      </c>
      <c r="B62" s="35">
        <f aca="true" t="shared" si="18" ref="B62:J62">B63+B64+B65+B66+B67+B68</f>
        <v>-224594.16</v>
      </c>
      <c r="C62" s="35">
        <f t="shared" si="18"/>
        <v>-196326.77000000002</v>
      </c>
      <c r="D62" s="35">
        <f t="shared" si="18"/>
        <v>-206668.37</v>
      </c>
      <c r="E62" s="35">
        <f t="shared" si="18"/>
        <v>-334630.43</v>
      </c>
      <c r="F62" s="35">
        <f t="shared" si="18"/>
        <v>-289774.22</v>
      </c>
      <c r="G62" s="35">
        <f t="shared" si="18"/>
        <v>-296057.1</v>
      </c>
      <c r="H62" s="35">
        <f t="shared" si="18"/>
        <v>-170870.8</v>
      </c>
      <c r="I62" s="35">
        <f t="shared" si="18"/>
        <v>-29735</v>
      </c>
      <c r="J62" s="35">
        <f t="shared" si="18"/>
        <v>-63471.4</v>
      </c>
      <c r="K62" s="35">
        <f aca="true" t="shared" si="19" ref="K62:K91">SUM(B62:J62)</f>
        <v>-1812128.2499999998</v>
      </c>
    </row>
    <row r="63" spans="1:11" ht="18.75" customHeight="1">
      <c r="A63" s="12" t="s">
        <v>76</v>
      </c>
      <c r="B63" s="35">
        <f>-ROUND(B9*$D$3,2)</f>
        <v>-137016.6</v>
      </c>
      <c r="C63" s="35">
        <f aca="true" t="shared" si="20" ref="C63:J63">-ROUND(C9*$D$3,2)</f>
        <v>-190794.2</v>
      </c>
      <c r="D63" s="35">
        <f t="shared" si="20"/>
        <v>-165471</v>
      </c>
      <c r="E63" s="35">
        <f t="shared" si="20"/>
        <v>-125316.4</v>
      </c>
      <c r="F63" s="35">
        <f t="shared" si="20"/>
        <v>-146178.4</v>
      </c>
      <c r="G63" s="35">
        <f t="shared" si="20"/>
        <v>-194290.2</v>
      </c>
      <c r="H63" s="35">
        <f t="shared" si="20"/>
        <v>-170870.8</v>
      </c>
      <c r="I63" s="35">
        <f t="shared" si="20"/>
        <v>-29735</v>
      </c>
      <c r="J63" s="35">
        <f t="shared" si="20"/>
        <v>-63471.4</v>
      </c>
      <c r="K63" s="35">
        <f t="shared" si="19"/>
        <v>-1223144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-1482</v>
      </c>
      <c r="C65" s="35">
        <v>-535.8</v>
      </c>
      <c r="D65" s="35">
        <v>-463.6</v>
      </c>
      <c r="E65" s="35">
        <v>-2291.4</v>
      </c>
      <c r="F65" s="35">
        <v>-881.6</v>
      </c>
      <c r="G65" s="35">
        <v>-1052.6</v>
      </c>
      <c r="H65" s="19">
        <v>0</v>
      </c>
      <c r="I65" s="19">
        <v>0</v>
      </c>
      <c r="J65" s="19">
        <v>0</v>
      </c>
      <c r="K65" s="35">
        <f t="shared" si="19"/>
        <v>-6707</v>
      </c>
    </row>
    <row r="66" spans="1:11" ht="18.75" customHeight="1">
      <c r="A66" s="12" t="s">
        <v>107</v>
      </c>
      <c r="B66" s="35">
        <v>-1881</v>
      </c>
      <c r="C66" s="35">
        <v>-53.2</v>
      </c>
      <c r="D66" s="35">
        <v>-611.8</v>
      </c>
      <c r="E66" s="35">
        <v>-889.2</v>
      </c>
      <c r="F66" s="35">
        <v>-319.2</v>
      </c>
      <c r="G66" s="35">
        <v>-877.8</v>
      </c>
      <c r="H66" s="19">
        <v>0</v>
      </c>
      <c r="I66" s="19">
        <v>0</v>
      </c>
      <c r="J66" s="19">
        <v>0</v>
      </c>
      <c r="K66" s="35">
        <f t="shared" si="19"/>
        <v>-4632.2</v>
      </c>
    </row>
    <row r="67" spans="1:11" ht="18.75" customHeight="1">
      <c r="A67" s="12" t="s">
        <v>53</v>
      </c>
      <c r="B67" s="35">
        <v>-84214.56</v>
      </c>
      <c r="C67" s="35">
        <v>-4943.57</v>
      </c>
      <c r="D67" s="35">
        <v>-40121.97</v>
      </c>
      <c r="E67" s="35">
        <v>-206133.43</v>
      </c>
      <c r="F67" s="35">
        <v>-142395.02</v>
      </c>
      <c r="G67" s="35">
        <v>-99836.5</v>
      </c>
      <c r="H67" s="19">
        <v>0</v>
      </c>
      <c r="I67" s="19">
        <v>0</v>
      </c>
      <c r="J67" s="19">
        <v>0</v>
      </c>
      <c r="K67" s="35">
        <f t="shared" si="19"/>
        <v>-577645.05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-323236.5</v>
      </c>
      <c r="C69" s="67">
        <f t="shared" si="21"/>
        <v>-665194.92</v>
      </c>
      <c r="D69" s="67">
        <f t="shared" si="21"/>
        <v>-751983.28</v>
      </c>
      <c r="E69" s="67">
        <f t="shared" si="21"/>
        <v>-664663</v>
      </c>
      <c r="F69" s="67">
        <f t="shared" si="21"/>
        <v>-300530.65</v>
      </c>
      <c r="G69" s="67">
        <f t="shared" si="21"/>
        <v>-169311.53</v>
      </c>
      <c r="H69" s="67">
        <f t="shared" si="21"/>
        <v>-368035</v>
      </c>
      <c r="I69" s="67">
        <f t="shared" si="21"/>
        <v>-125560.98000000001</v>
      </c>
      <c r="J69" s="67">
        <f t="shared" si="21"/>
        <v>-268896.5</v>
      </c>
      <c r="K69" s="67">
        <f t="shared" si="19"/>
        <v>-3637412.36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35">
        <v>-308000</v>
      </c>
      <c r="C82" s="35">
        <v>-643000</v>
      </c>
      <c r="D82" s="35">
        <v>-730000</v>
      </c>
      <c r="E82" s="35">
        <v>-650000</v>
      </c>
      <c r="F82" s="35">
        <v>-280000</v>
      </c>
      <c r="G82" s="35">
        <v>-138600</v>
      </c>
      <c r="H82" s="35">
        <v>-353000</v>
      </c>
      <c r="I82" s="35">
        <v>-58000</v>
      </c>
      <c r="J82" s="35">
        <v>-258000</v>
      </c>
      <c r="K82" s="35">
        <f t="shared" si="19"/>
        <v>-3418600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129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35">
        <v>299704.12</v>
      </c>
      <c r="C101" s="35">
        <v>682643.22</v>
      </c>
      <c r="D101" s="35">
        <v>630680.71</v>
      </c>
      <c r="E101" s="35">
        <v>668941.95</v>
      </c>
      <c r="F101" s="35">
        <v>296583.51</v>
      </c>
      <c r="G101" s="35">
        <v>117428.54</v>
      </c>
      <c r="H101" s="35">
        <v>384219.91</v>
      </c>
      <c r="I101" s="35">
        <v>59965.07</v>
      </c>
      <c r="J101" s="35">
        <v>266187.69</v>
      </c>
      <c r="K101" s="35">
        <f>SUM(B101:J101)</f>
        <v>3406354.7199999997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1451748.6700000002</v>
      </c>
      <c r="C104" s="24">
        <f t="shared" si="22"/>
        <v>2240673.24</v>
      </c>
      <c r="D104" s="24">
        <f t="shared" si="22"/>
        <v>2496726.6999999997</v>
      </c>
      <c r="E104" s="24">
        <f t="shared" si="22"/>
        <v>1294124.9299999997</v>
      </c>
      <c r="F104" s="24">
        <f t="shared" si="22"/>
        <v>1885827.7100000002</v>
      </c>
      <c r="G104" s="24">
        <f t="shared" si="22"/>
        <v>2747065.6100000003</v>
      </c>
      <c r="H104" s="24">
        <f t="shared" si="22"/>
        <v>1496855.25</v>
      </c>
      <c r="I104" s="24">
        <f>+I105+I106</f>
        <v>528327.74</v>
      </c>
      <c r="J104" s="24">
        <f>+J105+J106</f>
        <v>938774.07</v>
      </c>
      <c r="K104" s="48">
        <f>SUM(B104:J104)</f>
        <v>15080123.92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1432839.33</v>
      </c>
      <c r="C105" s="24">
        <f t="shared" si="23"/>
        <v>2216861.4000000004</v>
      </c>
      <c r="D105" s="24">
        <f t="shared" si="23"/>
        <v>2470893.7699999996</v>
      </c>
      <c r="E105" s="24">
        <f t="shared" si="23"/>
        <v>1271409.4999999998</v>
      </c>
      <c r="F105" s="24">
        <f t="shared" si="23"/>
        <v>1862046.2300000002</v>
      </c>
      <c r="G105" s="24">
        <f t="shared" si="23"/>
        <v>2717339.8400000003</v>
      </c>
      <c r="H105" s="24">
        <f t="shared" si="23"/>
        <v>1476606.04</v>
      </c>
      <c r="I105" s="24">
        <f t="shared" si="23"/>
        <v>528327.74</v>
      </c>
      <c r="J105" s="24">
        <f t="shared" si="23"/>
        <v>924753.23</v>
      </c>
      <c r="K105" s="48">
        <f>SUM(B105:J105)</f>
        <v>14901077.08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18909.34</v>
      </c>
      <c r="C106" s="24">
        <f t="shared" si="24"/>
        <v>23811.84</v>
      </c>
      <c r="D106" s="24">
        <f t="shared" si="24"/>
        <v>25832.93</v>
      </c>
      <c r="E106" s="24">
        <f t="shared" si="24"/>
        <v>22715.43</v>
      </c>
      <c r="F106" s="24">
        <f t="shared" si="24"/>
        <v>23781.48</v>
      </c>
      <c r="G106" s="24">
        <f t="shared" si="24"/>
        <v>29725.77</v>
      </c>
      <c r="H106" s="24">
        <f t="shared" si="24"/>
        <v>20249.21</v>
      </c>
      <c r="I106" s="19">
        <f t="shared" si="24"/>
        <v>0</v>
      </c>
      <c r="J106" s="24">
        <f t="shared" si="24"/>
        <v>14020.84</v>
      </c>
      <c r="K106" s="48">
        <f>SUM(B106:J106)</f>
        <v>179046.84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15080123.949999997</v>
      </c>
      <c r="L112" s="54"/>
    </row>
    <row r="113" spans="1:11" ht="18.75" customHeight="1">
      <c r="A113" s="26" t="s">
        <v>71</v>
      </c>
      <c r="B113" s="27">
        <v>215524.79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215524.79</v>
      </c>
    </row>
    <row r="114" spans="1:11" ht="18.75" customHeight="1">
      <c r="A114" s="26" t="s">
        <v>72</v>
      </c>
      <c r="B114" s="27">
        <v>1236223.87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1236223.87</v>
      </c>
    </row>
    <row r="115" spans="1:11" ht="18.75" customHeight="1">
      <c r="A115" s="26" t="s">
        <v>73</v>
      </c>
      <c r="B115" s="40">
        <v>0</v>
      </c>
      <c r="C115" s="27">
        <f>+C104</f>
        <v>2240673.24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2240673.24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2496726.6999999997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2496726.6999999997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1294124.9299999997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1294124.9299999997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354780.39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354780.39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669002.62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669002.62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262002.84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262002.84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600041.86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600041.86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769364</v>
      </c>
      <c r="H122" s="40">
        <v>0</v>
      </c>
      <c r="I122" s="40">
        <v>0</v>
      </c>
      <c r="J122" s="40">
        <v>0</v>
      </c>
      <c r="K122" s="41">
        <f t="shared" si="25"/>
        <v>769364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63845.34</v>
      </c>
      <c r="H123" s="40">
        <v>0</v>
      </c>
      <c r="I123" s="40">
        <v>0</v>
      </c>
      <c r="J123" s="40">
        <v>0</v>
      </c>
      <c r="K123" s="41">
        <f t="shared" si="25"/>
        <v>63845.34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386731.03</v>
      </c>
      <c r="H124" s="40">
        <v>0</v>
      </c>
      <c r="I124" s="40">
        <v>0</v>
      </c>
      <c r="J124" s="40">
        <v>0</v>
      </c>
      <c r="K124" s="41">
        <f t="shared" si="25"/>
        <v>386731.03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420985.49</v>
      </c>
      <c r="H125" s="40">
        <v>0</v>
      </c>
      <c r="I125" s="40">
        <v>0</v>
      </c>
      <c r="J125" s="40">
        <v>0</v>
      </c>
      <c r="K125" s="41">
        <f t="shared" si="25"/>
        <v>420985.49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1106139.77</v>
      </c>
      <c r="H126" s="40">
        <v>0</v>
      </c>
      <c r="I126" s="40">
        <v>0</v>
      </c>
      <c r="J126" s="40">
        <v>0</v>
      </c>
      <c r="K126" s="41">
        <f t="shared" si="25"/>
        <v>1106139.77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585892.11</v>
      </c>
      <c r="I127" s="40">
        <v>0</v>
      </c>
      <c r="J127" s="40">
        <v>0</v>
      </c>
      <c r="K127" s="41">
        <f t="shared" si="25"/>
        <v>585892.11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910963.15</v>
      </c>
      <c r="I128" s="40">
        <v>0</v>
      </c>
      <c r="J128" s="40">
        <v>0</v>
      </c>
      <c r="K128" s="41">
        <f t="shared" si="25"/>
        <v>910963.15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528327.74</v>
      </c>
      <c r="J129" s="40">
        <v>0</v>
      </c>
      <c r="K129" s="41">
        <f t="shared" si="25"/>
        <v>528327.74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938774.08</v>
      </c>
      <c r="K130" s="44">
        <f t="shared" si="25"/>
        <v>938774.08</v>
      </c>
    </row>
    <row r="131" spans="1:11" ht="18.75" customHeight="1">
      <c r="A131" s="85" t="s">
        <v>134</v>
      </c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-0.010000000009313226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2016-10-27T18:36:03Z</dcterms:modified>
  <cp:category/>
  <cp:version/>
  <cp:contentType/>
  <cp:contentStatus/>
</cp:coreProperties>
</file>