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<sst xmlns="http://schemas.openxmlformats.org/spreadsheetml/2006/main" count="135" uniqueCount="135">
  <si>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</si>
  <si>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</si>
  <si>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</si>
  <si>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</si>
  <si>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</si>
  <si>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</si>
  <si>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</si>
  <si>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</si>
  <si>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</si>
  <si>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</si>
  <si>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</si>
  <si>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</si>
  <si>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</si>
  <si>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</si>
  <si>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</si>
  <si>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</si>
  <si>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</si>
  <si>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</si>
  <si>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</si>
  <si>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</si>
  <si>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</si>
  <si>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</si>
  <si>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</si>
  <si>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</si>
  <si>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</si>
  <si>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</si>
  <si>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</si>
  <si>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</si>
  <si>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</si>
  <si>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</si>
  <si>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</si>
  <si>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</si>
  <si>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</si>
  <si>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</si>
  <si>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</si>
  <si>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</si>
  <si>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</si>
  <si>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</si>
  <si>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</si>
  <si>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</si>
  <si>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</si>
  <si>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</si>
  <si>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</si>
  <si>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</si>
  <si>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</si>
  <si>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</si>
  <si>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</si>
  <si>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</si>
  <si>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</si>
  <si>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</si>
  <si>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</si>
  <si>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</si>
  <si>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</si>
  <si>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</si>
  <si>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</si>
  <si>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</si>
  <si>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</si>
  <si>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</si>
  <si>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</si>
  <si>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</si>
  <si>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</si>
  <si>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</si>
  <si>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</si>
  <si>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</si>
  <si>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</si>
  <si>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</si>
  <si>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</si>
  <si>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</si>
  <si>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</si>
  <si>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</si>
  <si>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</si>
  <si>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</si>
  <si>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</si>
  <si>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</si>
  <si>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</si>
  <si>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</si>
  <si>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</si>
  <si>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</si>
  <si>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</si>
  <si>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</si>
  <si>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</si>
  <si>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</si>
  <si>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</si>
  <si>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</si>
  <si>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</si>
  <si>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</si>
  <si>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</si>
  <si>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</si>
  <si>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</si>
  <si>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</si>
  <si>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</si>
  <si>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</si>
  <si>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</si>
  <si>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</si>
  <si>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</si>
  <si>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</si>
  <si>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</si>
  <si>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</si>
  <si>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</si>
  <si>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</si>
  <si>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</si>
  <si>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</si>
  <si>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</si>
  <si>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</si>
  <si>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</si>
  <si>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</si>
  <si>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</si>
  <si>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</si>
  <si>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</si>
  <si>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</si>
  <si>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</si>
  <si>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</si>
  <si>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</si>
  <si>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</si>
  <si>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</si>
  <si>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</si>
  <si>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</si>
  <si>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</si>
  <si>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</si>
  <si>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</si>
  <si>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</si>
  <si>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</si>
  <si>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</si>
  <si>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</si>
  <si>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</si>
  <si>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</si>
  <si>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</si>
  <si>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</si>
  <si>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</si>
  <si>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</si>
  <si>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</si>
  <si>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</si>
  <si>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14/10/16 - VENCIMENTO 26/10/16</t>
  </si>
  <si>
    <t>6.4. Revisão de Remuneração pelo Serviço Atende ¹</t>
  </si>
  <si>
    <t>¹ Frota operacional e horas extras.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</si>
</sst>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05">
      <selection activeCell="A133" sqref="A13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601032</v>
      </c>
      <c r="C7" s="9">
        <f t="shared" si="0"/>
        <v>764518</v>
      </c>
      <c r="D7" s="9">
        <f t="shared" si="0"/>
        <v>788149</v>
      </c>
      <c r="E7" s="9">
        <f t="shared" si="0"/>
        <v>530717</v>
      </c>
      <c r="F7" s="9">
        <f t="shared" si="0"/>
        <v>732704</v>
      </c>
      <c r="G7" s="9">
        <f t="shared" si="0"/>
        <v>1216549</v>
      </c>
      <c r="H7" s="9">
        <f t="shared" si="0"/>
        <v>564288</v>
      </c>
      <c r="I7" s="9">
        <f t="shared" si="0"/>
        <v>121328</v>
      </c>
      <c r="J7" s="9">
        <f t="shared" si="0"/>
        <v>317532</v>
      </c>
      <c r="K7" s="9">
        <f t="shared" si="0"/>
        <v>5636817</v>
      </c>
      <c r="L7" s="52"/>
    </row>
    <row r="8" spans="1:11" ht="17.25" customHeight="1">
      <c r="A8" s="10" t="s">
        <v>99</v>
      </c>
      <c r="B8" s="11">
        <f>B9+B12+B16</f>
        <v>293300</v>
      </c>
      <c r="C8" s="11">
        <f aca="true" t="shared" si="1" ref="C8:J8">C9+C12+C16</f>
        <v>383463</v>
      </c>
      <c r="D8" s="11">
        <f t="shared" si="1"/>
        <v>373218</v>
      </c>
      <c r="E8" s="11">
        <f t="shared" si="1"/>
        <v>267491</v>
      </c>
      <c r="F8" s="11">
        <f t="shared" si="1"/>
        <v>356542</v>
      </c>
      <c r="G8" s="11">
        <f t="shared" si="1"/>
        <v>597888</v>
      </c>
      <c r="H8" s="11">
        <f t="shared" si="1"/>
        <v>300639</v>
      </c>
      <c r="I8" s="11">
        <f t="shared" si="1"/>
        <v>55481</v>
      </c>
      <c r="J8" s="11">
        <f t="shared" si="1"/>
        <v>148500</v>
      </c>
      <c r="K8" s="11">
        <f>SUM(B8:J8)</f>
        <v>2776522</v>
      </c>
    </row>
    <row r="9" spans="1:11" ht="17.25" customHeight="1">
      <c r="A9" s="15" t="s">
        <v>17</v>
      </c>
      <c r="B9" s="13">
        <f>+B10+B11</f>
        <v>36359</v>
      </c>
      <c r="C9" s="13">
        <f aca="true" t="shared" si="2" ref="C9:J9">+C10+C11</f>
        <v>49835</v>
      </c>
      <c r="D9" s="13">
        <f t="shared" si="2"/>
        <v>44298</v>
      </c>
      <c r="E9" s="13">
        <f t="shared" si="2"/>
        <v>33180</v>
      </c>
      <c r="F9" s="13">
        <f t="shared" si="2"/>
        <v>38482</v>
      </c>
      <c r="G9" s="13">
        <f t="shared" si="2"/>
        <v>49834</v>
      </c>
      <c r="H9" s="13">
        <f t="shared" si="2"/>
        <v>45190</v>
      </c>
      <c r="I9" s="13">
        <f t="shared" si="2"/>
        <v>7994</v>
      </c>
      <c r="J9" s="13">
        <f t="shared" si="2"/>
        <v>16155</v>
      </c>
      <c r="K9" s="11">
        <f>SUM(B9:J9)</f>
        <v>321327</v>
      </c>
    </row>
    <row r="10" spans="1:11" ht="17.25" customHeight="1">
      <c r="A10" s="29" t="s">
        <v>18</v>
      </c>
      <c r="B10" s="13">
        <v>36359</v>
      </c>
      <c r="C10" s="13">
        <v>49835</v>
      </c>
      <c r="D10" s="13">
        <v>44298</v>
      </c>
      <c r="E10" s="13">
        <v>33180</v>
      </c>
      <c r="F10" s="13">
        <v>38482</v>
      </c>
      <c r="G10" s="13">
        <v>49834</v>
      </c>
      <c r="H10" s="13">
        <v>45190</v>
      </c>
      <c r="I10" s="13">
        <v>7994</v>
      </c>
      <c r="J10" s="13">
        <v>16155</v>
      </c>
      <c r="K10" s="11">
        <f>SUM(B10:J10)</f>
        <v>321327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214684</v>
      </c>
      <c r="C12" s="17">
        <f t="shared" si="3"/>
        <v>282216</v>
      </c>
      <c r="D12" s="17">
        <f t="shared" si="3"/>
        <v>277959</v>
      </c>
      <c r="E12" s="17">
        <f t="shared" si="3"/>
        <v>197824</v>
      </c>
      <c r="F12" s="17">
        <f t="shared" si="3"/>
        <v>260830</v>
      </c>
      <c r="G12" s="17">
        <f t="shared" si="3"/>
        <v>445830</v>
      </c>
      <c r="H12" s="17">
        <f t="shared" si="3"/>
        <v>217127</v>
      </c>
      <c r="I12" s="17">
        <f t="shared" si="3"/>
        <v>39030</v>
      </c>
      <c r="J12" s="17">
        <f t="shared" si="3"/>
        <v>111238</v>
      </c>
      <c r="K12" s="11">
        <f aca="true" t="shared" si="4" ref="K12:K27">SUM(B12:J12)</f>
        <v>2046738</v>
      </c>
    </row>
    <row r="13" spans="1:13" ht="17.25" customHeight="1">
      <c r="A13" s="14" t="s">
        <v>20</v>
      </c>
      <c r="B13" s="13">
        <v>100912</v>
      </c>
      <c r="C13" s="13">
        <v>142202</v>
      </c>
      <c r="D13" s="13">
        <v>144280</v>
      </c>
      <c r="E13" s="13">
        <v>100211</v>
      </c>
      <c r="F13" s="13">
        <v>129467</v>
      </c>
      <c r="G13" s="13">
        <v>208110</v>
      </c>
      <c r="H13" s="13">
        <v>97829</v>
      </c>
      <c r="I13" s="13">
        <v>21496</v>
      </c>
      <c r="J13" s="13">
        <v>57543</v>
      </c>
      <c r="K13" s="11">
        <f t="shared" si="4"/>
        <v>1002050</v>
      </c>
      <c r="L13" s="52"/>
      <c r="M13" s="53"/>
    </row>
    <row r="14" spans="1:12" ht="17.25" customHeight="1">
      <c r="A14" s="14" t="s">
        <v>21</v>
      </c>
      <c r="B14" s="13">
        <v>104620</v>
      </c>
      <c r="C14" s="13">
        <v>125749</v>
      </c>
      <c r="D14" s="13">
        <v>124015</v>
      </c>
      <c r="E14" s="13">
        <v>88692</v>
      </c>
      <c r="F14" s="13">
        <v>121969</v>
      </c>
      <c r="G14" s="13">
        <v>222819</v>
      </c>
      <c r="H14" s="13">
        <v>103482</v>
      </c>
      <c r="I14" s="13">
        <v>15194</v>
      </c>
      <c r="J14" s="13">
        <v>50605</v>
      </c>
      <c r="K14" s="11">
        <f t="shared" si="4"/>
        <v>957145</v>
      </c>
      <c r="L14" s="52"/>
    </row>
    <row r="15" spans="1:11" ht="17.25" customHeight="1">
      <c r="A15" s="14" t="s">
        <v>22</v>
      </c>
      <c r="B15" s="13">
        <v>9152</v>
      </c>
      <c r="C15" s="13">
        <v>14265</v>
      </c>
      <c r="D15" s="13">
        <v>9664</v>
      </c>
      <c r="E15" s="13">
        <v>8921</v>
      </c>
      <c r="F15" s="13">
        <v>9394</v>
      </c>
      <c r="G15" s="13">
        <v>14901</v>
      </c>
      <c r="H15" s="13">
        <v>15816</v>
      </c>
      <c r="I15" s="13">
        <v>2340</v>
      </c>
      <c r="J15" s="13">
        <v>3090</v>
      </c>
      <c r="K15" s="11">
        <f t="shared" si="4"/>
        <v>87543</v>
      </c>
    </row>
    <row r="16" spans="1:11" ht="17.25" customHeight="1">
      <c r="A16" s="15" t="s">
        <v>95</v>
      </c>
      <c r="B16" s="13">
        <f>B17+B18+B19</f>
        <v>42257</v>
      </c>
      <c r="C16" s="13">
        <f aca="true" t="shared" si="5" ref="C16:J16">C17+C18+C19</f>
        <v>51412</v>
      </c>
      <c r="D16" s="13">
        <f t="shared" si="5"/>
        <v>50961</v>
      </c>
      <c r="E16" s="13">
        <f t="shared" si="5"/>
        <v>36487</v>
      </c>
      <c r="F16" s="13">
        <f t="shared" si="5"/>
        <v>57230</v>
      </c>
      <c r="G16" s="13">
        <f t="shared" si="5"/>
        <v>102224</v>
      </c>
      <c r="H16" s="13">
        <f t="shared" si="5"/>
        <v>38322</v>
      </c>
      <c r="I16" s="13">
        <f t="shared" si="5"/>
        <v>8457</v>
      </c>
      <c r="J16" s="13">
        <f t="shared" si="5"/>
        <v>21107</v>
      </c>
      <c r="K16" s="11">
        <f t="shared" si="4"/>
        <v>408457</v>
      </c>
    </row>
    <row r="17" spans="1:11" ht="17.25" customHeight="1">
      <c r="A17" s="14" t="s">
        <v>96</v>
      </c>
      <c r="B17" s="13">
        <v>23769</v>
      </c>
      <c r="C17" s="13">
        <v>31196</v>
      </c>
      <c r="D17" s="13">
        <v>29236</v>
      </c>
      <c r="E17" s="13">
        <v>20923</v>
      </c>
      <c r="F17" s="13">
        <v>33356</v>
      </c>
      <c r="G17" s="13">
        <v>56561</v>
      </c>
      <c r="H17" s="13">
        <v>22789</v>
      </c>
      <c r="I17" s="13">
        <v>5187</v>
      </c>
      <c r="J17" s="13">
        <v>11946</v>
      </c>
      <c r="K17" s="11">
        <f t="shared" si="4"/>
        <v>234963</v>
      </c>
    </row>
    <row r="18" spans="1:11" ht="17.25" customHeight="1">
      <c r="A18" s="14" t="s">
        <v>97</v>
      </c>
      <c r="B18" s="13">
        <v>16442</v>
      </c>
      <c r="C18" s="13">
        <v>17281</v>
      </c>
      <c r="D18" s="13">
        <v>19900</v>
      </c>
      <c r="E18" s="13">
        <v>13795</v>
      </c>
      <c r="F18" s="13">
        <v>21878</v>
      </c>
      <c r="G18" s="13">
        <v>42306</v>
      </c>
      <c r="H18" s="13">
        <v>12676</v>
      </c>
      <c r="I18" s="13">
        <v>2806</v>
      </c>
      <c r="J18" s="13">
        <v>8434</v>
      </c>
      <c r="K18" s="11">
        <f t="shared" si="4"/>
        <v>155518</v>
      </c>
    </row>
    <row r="19" spans="1:11" ht="17.25" customHeight="1">
      <c r="A19" s="14" t="s">
        <v>98</v>
      </c>
      <c r="B19" s="13">
        <v>2046</v>
      </c>
      <c r="C19" s="13">
        <v>2935</v>
      </c>
      <c r="D19" s="13">
        <v>1825</v>
      </c>
      <c r="E19" s="13">
        <v>1769</v>
      </c>
      <c r="F19" s="13">
        <v>1996</v>
      </c>
      <c r="G19" s="13">
        <v>3357</v>
      </c>
      <c r="H19" s="13">
        <v>2857</v>
      </c>
      <c r="I19" s="13">
        <v>464</v>
      </c>
      <c r="J19" s="13">
        <v>727</v>
      </c>
      <c r="K19" s="11">
        <f t="shared" si="4"/>
        <v>17976</v>
      </c>
    </row>
    <row r="20" spans="1:11" ht="17.25" customHeight="1">
      <c r="A20" s="16" t="s">
        <v>23</v>
      </c>
      <c r="B20" s="11">
        <f>+B21+B22+B23</f>
        <v>155691</v>
      </c>
      <c r="C20" s="11">
        <f aca="true" t="shared" si="6" ref="C20:J20">+C21+C22+C23</f>
        <v>174139</v>
      </c>
      <c r="D20" s="11">
        <f t="shared" si="6"/>
        <v>195562</v>
      </c>
      <c r="E20" s="11">
        <f t="shared" si="6"/>
        <v>125892</v>
      </c>
      <c r="F20" s="11">
        <f t="shared" si="6"/>
        <v>200367</v>
      </c>
      <c r="G20" s="11">
        <f t="shared" si="6"/>
        <v>367647</v>
      </c>
      <c r="H20" s="11">
        <f t="shared" si="6"/>
        <v>133292</v>
      </c>
      <c r="I20" s="11">
        <f t="shared" si="6"/>
        <v>30799</v>
      </c>
      <c r="J20" s="11">
        <f t="shared" si="6"/>
        <v>74565</v>
      </c>
      <c r="K20" s="11">
        <f t="shared" si="4"/>
        <v>1457954</v>
      </c>
    </row>
    <row r="21" spans="1:12" ht="17.25" customHeight="1">
      <c r="A21" s="12" t="s">
        <v>24</v>
      </c>
      <c r="B21" s="13">
        <v>81665</v>
      </c>
      <c r="C21" s="13">
        <v>100354</v>
      </c>
      <c r="D21" s="13">
        <v>113675</v>
      </c>
      <c r="E21" s="13">
        <v>72087</v>
      </c>
      <c r="F21" s="13">
        <v>111340</v>
      </c>
      <c r="G21" s="13">
        <v>188387</v>
      </c>
      <c r="H21" s="13">
        <v>72370</v>
      </c>
      <c r="I21" s="13">
        <v>18962</v>
      </c>
      <c r="J21" s="13">
        <v>42501</v>
      </c>
      <c r="K21" s="11">
        <f t="shared" si="4"/>
        <v>801341</v>
      </c>
      <c r="L21" s="52"/>
    </row>
    <row r="22" spans="1:12" ht="17.25" customHeight="1">
      <c r="A22" s="12" t="s">
        <v>25</v>
      </c>
      <c r="B22" s="13">
        <v>69826</v>
      </c>
      <c r="C22" s="13">
        <v>68369</v>
      </c>
      <c r="D22" s="13">
        <v>77430</v>
      </c>
      <c r="E22" s="13">
        <v>50490</v>
      </c>
      <c r="F22" s="13">
        <v>84756</v>
      </c>
      <c r="G22" s="13">
        <v>171825</v>
      </c>
      <c r="H22" s="13">
        <v>55543</v>
      </c>
      <c r="I22" s="13">
        <v>10908</v>
      </c>
      <c r="J22" s="13">
        <v>30628</v>
      </c>
      <c r="K22" s="11">
        <f t="shared" si="4"/>
        <v>619775</v>
      </c>
      <c r="L22" s="52"/>
    </row>
    <row r="23" spans="1:11" ht="17.25" customHeight="1">
      <c r="A23" s="12" t="s">
        <v>26</v>
      </c>
      <c r="B23" s="13">
        <v>4200</v>
      </c>
      <c r="C23" s="13">
        <v>5416</v>
      </c>
      <c r="D23" s="13">
        <v>4457</v>
      </c>
      <c r="E23" s="13">
        <v>3315</v>
      </c>
      <c r="F23" s="13">
        <v>4271</v>
      </c>
      <c r="G23" s="13">
        <v>7435</v>
      </c>
      <c r="H23" s="13">
        <v>5379</v>
      </c>
      <c r="I23" s="13">
        <v>929</v>
      </c>
      <c r="J23" s="13">
        <v>1436</v>
      </c>
      <c r="K23" s="11">
        <f t="shared" si="4"/>
        <v>36838</v>
      </c>
    </row>
    <row r="24" spans="1:11" ht="17.25" customHeight="1">
      <c r="A24" s="16" t="s">
        <v>27</v>
      </c>
      <c r="B24" s="13">
        <f>+B25+B26</f>
        <v>152041</v>
      </c>
      <c r="C24" s="13">
        <f aca="true" t="shared" si="7" ref="C24:J24">+C25+C26</f>
        <v>206916</v>
      </c>
      <c r="D24" s="13">
        <f t="shared" si="7"/>
        <v>219369</v>
      </c>
      <c r="E24" s="13">
        <f t="shared" si="7"/>
        <v>137334</v>
      </c>
      <c r="F24" s="13">
        <f t="shared" si="7"/>
        <v>175795</v>
      </c>
      <c r="G24" s="13">
        <f t="shared" si="7"/>
        <v>251014</v>
      </c>
      <c r="H24" s="13">
        <f t="shared" si="7"/>
        <v>122202</v>
      </c>
      <c r="I24" s="13">
        <f t="shared" si="7"/>
        <v>35048</v>
      </c>
      <c r="J24" s="13">
        <f t="shared" si="7"/>
        <v>94467</v>
      </c>
      <c r="K24" s="11">
        <f t="shared" si="4"/>
        <v>1394186</v>
      </c>
    </row>
    <row r="25" spans="1:12" ht="17.25" customHeight="1">
      <c r="A25" s="12" t="s">
        <v>130</v>
      </c>
      <c r="B25" s="13">
        <v>66736</v>
      </c>
      <c r="C25" s="13">
        <v>100336</v>
      </c>
      <c r="D25" s="13">
        <v>113882</v>
      </c>
      <c r="E25" s="13">
        <v>69569</v>
      </c>
      <c r="F25" s="13">
        <v>82602</v>
      </c>
      <c r="G25" s="13">
        <v>109025</v>
      </c>
      <c r="H25" s="13">
        <v>54298</v>
      </c>
      <c r="I25" s="13">
        <v>20451</v>
      </c>
      <c r="J25" s="13">
        <v>48020</v>
      </c>
      <c r="K25" s="11">
        <f t="shared" si="4"/>
        <v>664919</v>
      </c>
      <c r="L25" s="52"/>
    </row>
    <row r="26" spans="1:12" ht="17.25" customHeight="1">
      <c r="A26" s="12" t="s">
        <v>131</v>
      </c>
      <c r="B26" s="13">
        <v>85305</v>
      </c>
      <c r="C26" s="13">
        <v>106580</v>
      </c>
      <c r="D26" s="13">
        <v>105487</v>
      </c>
      <c r="E26" s="13">
        <v>67765</v>
      </c>
      <c r="F26" s="13">
        <v>93193</v>
      </c>
      <c r="G26" s="13">
        <v>141989</v>
      </c>
      <c r="H26" s="13">
        <v>67904</v>
      </c>
      <c r="I26" s="13">
        <v>14597</v>
      </c>
      <c r="J26" s="13">
        <v>46447</v>
      </c>
      <c r="K26" s="11">
        <f t="shared" si="4"/>
        <v>729267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8155</v>
      </c>
      <c r="I27" s="11">
        <v>0</v>
      </c>
      <c r="J27" s="11">
        <v>0</v>
      </c>
      <c r="K27" s="11">
        <f t="shared" si="4"/>
        <v>8155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104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8130.17</v>
      </c>
      <c r="I35" s="19">
        <v>0</v>
      </c>
      <c r="J35" s="19">
        <v>0</v>
      </c>
      <c r="K35" s="23">
        <f>SUM(B35:J35)</f>
        <v>8130.17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103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1690023.3800000001</v>
      </c>
      <c r="C47" s="22">
        <f aca="true" t="shared" si="12" ref="C47:H47">+C48+C57</f>
        <v>2402339.17</v>
      </c>
      <c r="D47" s="22">
        <f t="shared" si="12"/>
        <v>2786484.18</v>
      </c>
      <c r="E47" s="22">
        <f t="shared" si="12"/>
        <v>1603302.92</v>
      </c>
      <c r="F47" s="22">
        <f t="shared" si="12"/>
        <v>2183872.19</v>
      </c>
      <c r="G47" s="22">
        <f t="shared" si="12"/>
        <v>3056143.85</v>
      </c>
      <c r="H47" s="22">
        <f t="shared" si="12"/>
        <v>1637775.93</v>
      </c>
      <c r="I47" s="22">
        <f>+I48+I57</f>
        <v>613929.85</v>
      </c>
      <c r="J47" s="22">
        <f>+J48+J57</f>
        <v>968103.56</v>
      </c>
      <c r="K47" s="22">
        <f>SUM(B47:J47)</f>
        <v>16941975.029999997</v>
      </c>
    </row>
    <row r="48" spans="1:11" ht="17.25" customHeight="1">
      <c r="A48" s="16" t="s">
        <v>112</v>
      </c>
      <c r="B48" s="23">
        <f>SUM(B49:B56)</f>
        <v>1671114.04</v>
      </c>
      <c r="C48" s="23">
        <f aca="true" t="shared" si="13" ref="C48:J48">SUM(C49:C56)</f>
        <v>2378527.33</v>
      </c>
      <c r="D48" s="23">
        <f t="shared" si="13"/>
        <v>2760651.25</v>
      </c>
      <c r="E48" s="23">
        <f t="shared" si="13"/>
        <v>1580587.49</v>
      </c>
      <c r="F48" s="23">
        <f t="shared" si="13"/>
        <v>2160090.71</v>
      </c>
      <c r="G48" s="23">
        <f t="shared" si="13"/>
        <v>3026418.08</v>
      </c>
      <c r="H48" s="23">
        <f t="shared" si="13"/>
        <v>1617526.72</v>
      </c>
      <c r="I48" s="23">
        <f t="shared" si="13"/>
        <v>613929.85</v>
      </c>
      <c r="J48" s="23">
        <f t="shared" si="13"/>
        <v>954082.7200000001</v>
      </c>
      <c r="K48" s="23">
        <f aca="true" t="shared" si="14" ref="K48:K57">SUM(B48:J48)</f>
        <v>16762928.190000001</v>
      </c>
    </row>
    <row r="49" spans="1:11" ht="17.25" customHeight="1">
      <c r="A49" s="34" t="s">
        <v>44</v>
      </c>
      <c r="B49" s="23">
        <f aca="true" t="shared" si="15" ref="B49:H49">ROUND(B30*B7,2)</f>
        <v>1669907.31</v>
      </c>
      <c r="C49" s="23">
        <f t="shared" si="15"/>
        <v>2371229.03</v>
      </c>
      <c r="D49" s="23">
        <f t="shared" si="15"/>
        <v>2758206.24</v>
      </c>
      <c r="E49" s="23">
        <f t="shared" si="15"/>
        <v>1579573.01</v>
      </c>
      <c r="F49" s="23">
        <f t="shared" si="15"/>
        <v>2158252.9</v>
      </c>
      <c r="G49" s="23">
        <f t="shared" si="15"/>
        <v>3023732.54</v>
      </c>
      <c r="H49" s="23">
        <f t="shared" si="15"/>
        <v>1608277.23</v>
      </c>
      <c r="I49" s="23">
        <f>ROUND(I30*I7,2)</f>
        <v>612864.13</v>
      </c>
      <c r="J49" s="23">
        <f>ROUND(J30*J7,2)</f>
        <v>951865.68</v>
      </c>
      <c r="K49" s="23">
        <f t="shared" si="14"/>
        <v>16733908.070000002</v>
      </c>
    </row>
    <row r="50" spans="1:11" ht="17.25" customHeight="1">
      <c r="A50" s="34" t="s">
        <v>45</v>
      </c>
      <c r="B50" s="19">
        <v>0</v>
      </c>
      <c r="C50" s="23">
        <f>ROUND(C31*C7,2)</f>
        <v>5270.72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5270.72</v>
      </c>
    </row>
    <row r="51" spans="1:11" ht="17.25" customHeight="1">
      <c r="A51" s="66" t="s">
        <v>105</v>
      </c>
      <c r="B51" s="67">
        <f aca="true" t="shared" si="16" ref="B51:H51">ROUND(B32*B7,2)</f>
        <v>-2884.95</v>
      </c>
      <c r="C51" s="67">
        <f t="shared" si="16"/>
        <v>-3746.14</v>
      </c>
      <c r="D51" s="67">
        <f t="shared" si="16"/>
        <v>-3940.75</v>
      </c>
      <c r="E51" s="67">
        <f t="shared" si="16"/>
        <v>-2430.92</v>
      </c>
      <c r="F51" s="67">
        <f t="shared" si="16"/>
        <v>-3443.71</v>
      </c>
      <c r="G51" s="67">
        <f t="shared" si="16"/>
        <v>-4744.54</v>
      </c>
      <c r="H51" s="67">
        <f t="shared" si="16"/>
        <v>-2595.72</v>
      </c>
      <c r="I51" s="19">
        <v>0</v>
      </c>
      <c r="J51" s="19">
        <v>0</v>
      </c>
      <c r="K51" s="67">
        <f>SUM(B51:J51)</f>
        <v>-23786.730000000003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8130.17</v>
      </c>
      <c r="I53" s="31">
        <f>+I35</f>
        <v>0</v>
      </c>
      <c r="J53" s="31">
        <f>+J35</f>
        <v>0</v>
      </c>
      <c r="K53" s="23">
        <f t="shared" si="14"/>
        <v>8130.17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-408776.84</v>
      </c>
      <c r="C61" s="35">
        <f t="shared" si="17"/>
        <v>-271185.19</v>
      </c>
      <c r="D61" s="35">
        <f t="shared" si="17"/>
        <v>-343631.27999999997</v>
      </c>
      <c r="E61" s="35">
        <f t="shared" si="17"/>
        <v>-572421.0599999999</v>
      </c>
      <c r="F61" s="35">
        <f t="shared" si="17"/>
        <v>-491634.89</v>
      </c>
      <c r="G61" s="35">
        <f t="shared" si="17"/>
        <v>-459327</v>
      </c>
      <c r="H61" s="35">
        <f t="shared" si="17"/>
        <v>-241756.13</v>
      </c>
      <c r="I61" s="35">
        <f t="shared" si="17"/>
        <v>-102667.99</v>
      </c>
      <c r="J61" s="35">
        <f t="shared" si="17"/>
        <v>-81510.96</v>
      </c>
      <c r="K61" s="35">
        <f>SUM(B61:J61)</f>
        <v>-2972911.3400000003</v>
      </c>
    </row>
    <row r="62" spans="1:11" ht="18.75" customHeight="1">
      <c r="A62" s="16" t="s">
        <v>75</v>
      </c>
      <c r="B62" s="35">
        <f aca="true" t="shared" si="18" ref="B62:J62">B63+B64+B65+B66+B67+B68</f>
        <v>-364519.47000000003</v>
      </c>
      <c r="C62" s="35">
        <f t="shared" si="18"/>
        <v>-193648.01</v>
      </c>
      <c r="D62" s="35">
        <f t="shared" si="18"/>
        <v>-257030.16999999998</v>
      </c>
      <c r="E62" s="35">
        <f t="shared" si="18"/>
        <v>-509299.29000000004</v>
      </c>
      <c r="F62" s="35">
        <f t="shared" si="18"/>
        <v>-418848.01</v>
      </c>
      <c r="G62" s="35">
        <f t="shared" si="18"/>
        <v>-384491.04000000004</v>
      </c>
      <c r="H62" s="35">
        <f t="shared" si="18"/>
        <v>-171722</v>
      </c>
      <c r="I62" s="35">
        <f t="shared" si="18"/>
        <v>-30377.2</v>
      </c>
      <c r="J62" s="35">
        <f t="shared" si="18"/>
        <v>-61389</v>
      </c>
      <c r="K62" s="35">
        <f aca="true" t="shared" si="19" ref="K62:K91">SUM(B62:J62)</f>
        <v>-2391324.1900000004</v>
      </c>
    </row>
    <row r="63" spans="1:11" ht="18.75" customHeight="1">
      <c r="A63" s="12" t="s">
        <v>76</v>
      </c>
      <c r="B63" s="35">
        <f>-ROUND(B9*$D$3,2)</f>
        <v>-138164.2</v>
      </c>
      <c r="C63" s="35">
        <f aca="true" t="shared" si="20" ref="C63:J63">-ROUND(C9*$D$3,2)</f>
        <v>-189373</v>
      </c>
      <c r="D63" s="35">
        <f t="shared" si="20"/>
        <v>-168332.4</v>
      </c>
      <c r="E63" s="35">
        <f t="shared" si="20"/>
        <v>-126084</v>
      </c>
      <c r="F63" s="35">
        <f t="shared" si="20"/>
        <v>-146231.6</v>
      </c>
      <c r="G63" s="35">
        <f t="shared" si="20"/>
        <v>-189369.2</v>
      </c>
      <c r="H63" s="35">
        <f t="shared" si="20"/>
        <v>-171722</v>
      </c>
      <c r="I63" s="35">
        <f t="shared" si="20"/>
        <v>-30377.2</v>
      </c>
      <c r="J63" s="35">
        <f t="shared" si="20"/>
        <v>-61389</v>
      </c>
      <c r="K63" s="35">
        <f t="shared" si="19"/>
        <v>-1221042.5999999999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-2865.2</v>
      </c>
      <c r="C65" s="35">
        <v>-581.4</v>
      </c>
      <c r="D65" s="35">
        <v>-1181.8</v>
      </c>
      <c r="E65" s="35">
        <v>-3834.2</v>
      </c>
      <c r="F65" s="35">
        <v>-1892.4</v>
      </c>
      <c r="G65" s="35">
        <v>-1755.6</v>
      </c>
      <c r="H65" s="19">
        <v>0</v>
      </c>
      <c r="I65" s="19">
        <v>0</v>
      </c>
      <c r="J65" s="19">
        <v>0</v>
      </c>
      <c r="K65" s="35">
        <f t="shared" si="19"/>
        <v>-12110.599999999999</v>
      </c>
    </row>
    <row r="66" spans="1:11" ht="18.75" customHeight="1">
      <c r="A66" s="12" t="s">
        <v>106</v>
      </c>
      <c r="B66" s="35">
        <v>-2717</v>
      </c>
      <c r="C66" s="35">
        <v>-159.6</v>
      </c>
      <c r="D66" s="35">
        <v>-1064</v>
      </c>
      <c r="E66" s="35">
        <v>-1246.4</v>
      </c>
      <c r="F66" s="35">
        <v>-292.6</v>
      </c>
      <c r="G66" s="35">
        <v>-1463</v>
      </c>
      <c r="H66" s="19">
        <v>0</v>
      </c>
      <c r="I66" s="19">
        <v>0</v>
      </c>
      <c r="J66" s="19">
        <v>0</v>
      </c>
      <c r="K66" s="35">
        <f t="shared" si="19"/>
        <v>-6942.6</v>
      </c>
    </row>
    <row r="67" spans="1:11" ht="18.75" customHeight="1">
      <c r="A67" s="12" t="s">
        <v>53</v>
      </c>
      <c r="B67" s="35">
        <v>-220773.07</v>
      </c>
      <c r="C67" s="35">
        <v>-3534.01</v>
      </c>
      <c r="D67" s="35">
        <v>-86451.97</v>
      </c>
      <c r="E67" s="35">
        <v>-378134.69</v>
      </c>
      <c r="F67" s="35">
        <v>-270431.41</v>
      </c>
      <c r="G67" s="35">
        <v>-191903.24</v>
      </c>
      <c r="H67" s="19">
        <v>0</v>
      </c>
      <c r="I67" s="19">
        <v>0</v>
      </c>
      <c r="J67" s="19">
        <v>0</v>
      </c>
      <c r="K67" s="35">
        <f t="shared" si="19"/>
        <v>-1151228.39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-31315.61</v>
      </c>
      <c r="C69" s="67">
        <f t="shared" si="21"/>
        <v>-54045.61</v>
      </c>
      <c r="D69" s="67">
        <f t="shared" si="21"/>
        <v>-73754.4</v>
      </c>
      <c r="E69" s="67">
        <f t="shared" si="21"/>
        <v>-48254.94</v>
      </c>
      <c r="F69" s="67">
        <f t="shared" si="21"/>
        <v>-64331.43</v>
      </c>
      <c r="G69" s="67">
        <f t="shared" si="21"/>
        <v>-55368.729999999996</v>
      </c>
      <c r="H69" s="67">
        <f t="shared" si="21"/>
        <v>-69068.23999999999</v>
      </c>
      <c r="I69" s="67">
        <f t="shared" si="21"/>
        <v>-72290.79000000001</v>
      </c>
      <c r="J69" s="67">
        <f t="shared" si="21"/>
        <v>-14984.79</v>
      </c>
      <c r="K69" s="67">
        <f t="shared" si="19"/>
        <v>-483414.54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-16079.11</v>
      </c>
      <c r="C76" s="35">
        <v>-31850.69</v>
      </c>
      <c r="D76" s="35">
        <v>-51771.12</v>
      </c>
      <c r="E76" s="35">
        <v>-33591.94</v>
      </c>
      <c r="F76" s="35">
        <v>-43800.78</v>
      </c>
      <c r="G76" s="35">
        <v>-24657.2</v>
      </c>
      <c r="H76" s="35">
        <v>-54033.24</v>
      </c>
      <c r="I76" s="35">
        <v>-4729.81</v>
      </c>
      <c r="J76" s="35">
        <v>-4088.29</v>
      </c>
      <c r="K76" s="67">
        <f t="shared" si="19"/>
        <v>-264602.18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133</v>
      </c>
      <c r="B102" s="35">
        <v>-12941.76</v>
      </c>
      <c r="C102" s="35">
        <v>-23491.57</v>
      </c>
      <c r="D102" s="35">
        <v>-12846.71</v>
      </c>
      <c r="E102" s="35">
        <v>-14866.83</v>
      </c>
      <c r="F102" s="35">
        <v>-8455.45</v>
      </c>
      <c r="G102" s="35">
        <v>-19467.23</v>
      </c>
      <c r="H102" s="35">
        <v>-965.89</v>
      </c>
      <c r="I102" s="19">
        <v>0</v>
      </c>
      <c r="J102" s="35">
        <v>-5137.17</v>
      </c>
      <c r="K102" s="48">
        <f>SUM(B102:J102)</f>
        <v>-98172.61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1281246.54</v>
      </c>
      <c r="C104" s="24">
        <f t="shared" si="22"/>
        <v>2131153.9800000004</v>
      </c>
      <c r="D104" s="24">
        <f t="shared" si="22"/>
        <v>2442852.9000000004</v>
      </c>
      <c r="E104" s="24">
        <f t="shared" si="22"/>
        <v>1030881.86</v>
      </c>
      <c r="F104" s="24">
        <f t="shared" si="22"/>
        <v>1692237.3</v>
      </c>
      <c r="G104" s="24">
        <f t="shared" si="22"/>
        <v>2596816.85</v>
      </c>
      <c r="H104" s="24">
        <f t="shared" si="22"/>
        <v>1396019.8</v>
      </c>
      <c r="I104" s="24">
        <f>+I105+I106</f>
        <v>511261.86</v>
      </c>
      <c r="J104" s="24">
        <f>+J105+J106</f>
        <v>886592.6000000001</v>
      </c>
      <c r="K104" s="48">
        <f>SUM(B104:J104)</f>
        <v>13969063.690000001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1275278.96</v>
      </c>
      <c r="C105" s="24">
        <f t="shared" si="23"/>
        <v>2130833.7100000004</v>
      </c>
      <c r="D105" s="24">
        <f t="shared" si="23"/>
        <v>2429866.68</v>
      </c>
      <c r="E105" s="24">
        <f t="shared" si="23"/>
        <v>1023033.26</v>
      </c>
      <c r="F105" s="24">
        <f t="shared" si="23"/>
        <v>1676911.27</v>
      </c>
      <c r="G105" s="24">
        <f t="shared" si="23"/>
        <v>2586558.31</v>
      </c>
      <c r="H105" s="24">
        <f t="shared" si="23"/>
        <v>1376736.48</v>
      </c>
      <c r="I105" s="24">
        <f t="shared" si="23"/>
        <v>511261.86</v>
      </c>
      <c r="J105" s="24">
        <f t="shared" si="23"/>
        <v>877708.93</v>
      </c>
      <c r="K105" s="48">
        <f>SUM(B105:J105)</f>
        <v>13888189.46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5967.58</v>
      </c>
      <c r="C106" s="24">
        <f t="shared" si="24"/>
        <v>320.27000000000044</v>
      </c>
      <c r="D106" s="24">
        <f t="shared" si="24"/>
        <v>12986.220000000001</v>
      </c>
      <c r="E106" s="24">
        <f t="shared" si="24"/>
        <v>7848.6</v>
      </c>
      <c r="F106" s="24">
        <f t="shared" si="24"/>
        <v>15326.029999999999</v>
      </c>
      <c r="G106" s="24">
        <f t="shared" si="24"/>
        <v>10258.54</v>
      </c>
      <c r="H106" s="24">
        <f t="shared" si="24"/>
        <v>19283.32</v>
      </c>
      <c r="I106" s="19">
        <f t="shared" si="24"/>
        <v>0</v>
      </c>
      <c r="J106" s="24">
        <f t="shared" si="24"/>
        <v>8883.67</v>
      </c>
      <c r="K106" s="48">
        <f>SUM(B106:J106)</f>
        <v>80874.23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13969063.699999997</v>
      </c>
      <c r="L112" s="54"/>
    </row>
    <row r="113" spans="1:11" ht="18.75" customHeight="1">
      <c r="A113" s="26" t="s">
        <v>71</v>
      </c>
      <c r="B113" s="27">
        <v>167429.68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167429.68</v>
      </c>
    </row>
    <row r="114" spans="1:11" ht="18.75" customHeight="1">
      <c r="A114" s="26" t="s">
        <v>72</v>
      </c>
      <c r="B114" s="27">
        <v>1113816.86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1113816.86</v>
      </c>
    </row>
    <row r="115" spans="1:11" ht="18.75" customHeight="1">
      <c r="A115" s="26" t="s">
        <v>73</v>
      </c>
      <c r="B115" s="40">
        <v>0</v>
      </c>
      <c r="C115" s="27">
        <f>+C104</f>
        <v>2131153.9800000004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2131153.9800000004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2442852.9000000004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2442852.9000000004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1030881.86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1030881.86</v>
      </c>
    </row>
    <row r="118" spans="1:11" ht="18.75" customHeight="1">
      <c r="A118" s="68" t="s">
        <v>107</v>
      </c>
      <c r="B118" s="40">
        <v>0</v>
      </c>
      <c r="C118" s="40">
        <v>0</v>
      </c>
      <c r="D118" s="40">
        <v>0</v>
      </c>
      <c r="E118" s="40">
        <v>0</v>
      </c>
      <c r="F118" s="27">
        <v>317740.60000000003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317740.60000000003</v>
      </c>
    </row>
    <row r="119" spans="1:11" ht="18.75" customHeight="1">
      <c r="A119" s="68" t="s">
        <v>108</v>
      </c>
      <c r="B119" s="40">
        <v>0</v>
      </c>
      <c r="C119" s="40">
        <v>0</v>
      </c>
      <c r="D119" s="40">
        <v>0</v>
      </c>
      <c r="E119" s="40">
        <v>0</v>
      </c>
      <c r="F119" s="27">
        <v>581657.73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581657.73</v>
      </c>
    </row>
    <row r="120" spans="1:11" ht="18.75" customHeight="1">
      <c r="A120" s="68" t="s">
        <v>109</v>
      </c>
      <c r="B120" s="40">
        <v>0</v>
      </c>
      <c r="C120" s="40">
        <v>0</v>
      </c>
      <c r="D120" s="40">
        <v>0</v>
      </c>
      <c r="E120" s="40">
        <v>0</v>
      </c>
      <c r="F120" s="27">
        <v>85350.1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85350.1</v>
      </c>
    </row>
    <row r="121" spans="1:11" ht="18.75" customHeight="1">
      <c r="A121" s="68" t="s">
        <v>116</v>
      </c>
      <c r="B121" s="70">
        <v>0</v>
      </c>
      <c r="C121" s="70">
        <v>0</v>
      </c>
      <c r="D121" s="70">
        <v>0</v>
      </c>
      <c r="E121" s="70">
        <v>0</v>
      </c>
      <c r="F121" s="71">
        <v>707488.86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707488.86</v>
      </c>
    </row>
    <row r="122" spans="1:11" ht="18.75" customHeight="1">
      <c r="A122" s="68" t="s">
        <v>117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820716.87</v>
      </c>
      <c r="H122" s="40">
        <v>0</v>
      </c>
      <c r="I122" s="40">
        <v>0</v>
      </c>
      <c r="J122" s="40">
        <v>0</v>
      </c>
      <c r="K122" s="41">
        <f t="shared" si="25"/>
        <v>820716.87</v>
      </c>
    </row>
    <row r="123" spans="1:11" ht="18.75" customHeight="1">
      <c r="A123" s="68" t="s">
        <v>118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57188.7</v>
      </c>
      <c r="H123" s="40">
        <v>0</v>
      </c>
      <c r="I123" s="40">
        <v>0</v>
      </c>
      <c r="J123" s="40">
        <v>0</v>
      </c>
      <c r="K123" s="41">
        <f t="shared" si="25"/>
        <v>57188.7</v>
      </c>
    </row>
    <row r="124" spans="1:11" ht="18.75" customHeight="1">
      <c r="A124" s="68" t="s">
        <v>119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390451.83999999997</v>
      </c>
      <c r="H124" s="40">
        <v>0</v>
      </c>
      <c r="I124" s="40">
        <v>0</v>
      </c>
      <c r="J124" s="40">
        <v>0</v>
      </c>
      <c r="K124" s="41">
        <f t="shared" si="25"/>
        <v>390451.83999999997</v>
      </c>
    </row>
    <row r="125" spans="1:11" ht="18.75" customHeight="1">
      <c r="A125" s="68" t="s">
        <v>120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337546.65</v>
      </c>
      <c r="H125" s="40">
        <v>0</v>
      </c>
      <c r="I125" s="40">
        <v>0</v>
      </c>
      <c r="J125" s="40">
        <v>0</v>
      </c>
      <c r="K125" s="41">
        <f t="shared" si="25"/>
        <v>337546.65</v>
      </c>
    </row>
    <row r="126" spans="1:11" ht="18.75" customHeight="1">
      <c r="A126" s="68" t="s">
        <v>121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990912.8</v>
      </c>
      <c r="H126" s="40">
        <v>0</v>
      </c>
      <c r="I126" s="40">
        <v>0</v>
      </c>
      <c r="J126" s="40">
        <v>0</v>
      </c>
      <c r="K126" s="41">
        <f t="shared" si="25"/>
        <v>990912.8</v>
      </c>
    </row>
    <row r="127" spans="1:11" ht="18.75" customHeight="1">
      <c r="A127" s="68" t="s">
        <v>122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500083.62</v>
      </c>
      <c r="I127" s="40">
        <v>0</v>
      </c>
      <c r="J127" s="40">
        <v>0</v>
      </c>
      <c r="K127" s="41">
        <f t="shared" si="25"/>
        <v>500083.62</v>
      </c>
    </row>
    <row r="128" spans="1:11" ht="18.75" customHeight="1">
      <c r="A128" s="68" t="s">
        <v>123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895936.19</v>
      </c>
      <c r="I128" s="40">
        <v>0</v>
      </c>
      <c r="J128" s="40">
        <v>0</v>
      </c>
      <c r="K128" s="41">
        <f t="shared" si="25"/>
        <v>895936.19</v>
      </c>
    </row>
    <row r="129" spans="1:11" ht="18.75" customHeight="1">
      <c r="A129" s="68" t="s">
        <v>124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511261.86</v>
      </c>
      <c r="J129" s="40">
        <v>0</v>
      </c>
      <c r="K129" s="41">
        <f t="shared" si="25"/>
        <v>511261.86</v>
      </c>
    </row>
    <row r="130" spans="1:11" ht="18.75" customHeight="1">
      <c r="A130" s="69" t="s">
        <v>125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886592.6000000001</v>
      </c>
      <c r="K130" s="44">
        <f t="shared" si="25"/>
        <v>886592.6000000001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2016-10-26T13:01:54Z</dcterms:modified>
  <cp:category/>
  <cp:version/>
  <cp:contentType/>
  <cp:contentStatus/>
</cp:coreProperties>
</file>