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19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9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<sst xmlns="http://schemas.openxmlformats.org/spreadsheetml/2006/main" count="406" uniqueCount="205">
  <si>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</si>
  <si>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</si>
  <si>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</si>
  <si>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</si>
  <si>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</si>
  <si>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</si>
  <si>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</si>
  <si>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</si>
  <si>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</si>
  <si>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</si>
  <si>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</si>
  <si>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</si>
  <si>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</si>
  <si>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</si>
  <si>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</si>
  <si>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</si>
  <si>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</si>
  <si>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</si>
  <si>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</si>
  <si>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</si>
  <si>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</si>
  <si>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</si>
  <si>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</si>
  <si>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</si>
  <si>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</si>
  <si>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</si>
  <si>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</si>
  <si>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</si>
  <si>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</si>
  <si>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</si>
  <si>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</si>
  <si>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</si>
  <si>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</si>
  <si>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</si>
  <si>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</si>
  <si>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</si>
  <si>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</si>
  <si>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</si>
  <si>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</si>
  <si>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</si>
  <si>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</si>
  <si>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</si>
  <si>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</si>
  <si>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</si>
  <si>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</si>
  <si>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</si>
  <si>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</si>
  <si>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</si>
  <si>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</si>
  <si>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</si>
  <si>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</si>
  <si>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</si>
  <si>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</si>
  <si>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</si>
  <si>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</si>
  <si>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</si>
  <si>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</si>
  <si>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</si>
  <si>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</si>
  <si>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</si>
  <si>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</si>
  <si>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</si>
  <si>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</si>
  <si>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</si>
  <si>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</si>
  <si>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</si>
  <si>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</si>
  <si>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</si>
  <si>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</si>
  <si>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</si>
  <si>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</si>
  <si>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</si>
  <si>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</si>
  <si>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</si>
  <si>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</si>
  <si>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</si>
  <si>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</si>
  <si>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</si>
  <si>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</si>
  <si>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</si>
  <si>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</si>
  <si>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</si>
  <si>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</si>
  <si>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</si>
  <si>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</si>
  <si>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</si>
  <si>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</si>
  <si>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</si>
  <si>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</si>
  <si>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</si>
  <si>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</si>
  <si>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</si>
  <si>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</si>
  <si>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</si>
  <si>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</si>
  <si>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</si>
  <si>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</si>
  <si>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</si>
  <si>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</si>
  <si>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</si>
  <si>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</si>
  <si>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</si>
  <si>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</si>
  <si>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</si>
  <si>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</si>
  <si>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</si>
  <si>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</si>
  <si>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</si>
  <si>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</si>
  <si>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</si>
  <si>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</si>
  <si>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</si>
  <si>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</si>
  <si>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</si>
  <si>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</si>
  <si>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</si>
  <si>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</si>
  <si>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</si>
  <si>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</si>
  <si>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</si>
  <si>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</si>
  <si>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</si>
  <si>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</si>
  <si>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</si>
  <si>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</si>
  <si>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</si>
  <si>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</si>
  <si>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</si>
  <si>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</si>
  <si>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</si>
  <si>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</si>
  <si>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</si>
  <si>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</si>
  <si>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</si>
  <si>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</si>
  <si>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</si>
  <si>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</si>
  <si>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</si>
  <si>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</si>
  <si>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</si>
  <si>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</si>
  <si>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</si>
  <si>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</si>
  <si>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</si>
  <si>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</si>
  <si>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</si>
  <si>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</si>
  <si>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</si>
  <si>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</si>
  <si>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</si>
  <si>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</si>
  <si>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</si>
  <si>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</si>
  <si>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</si>
  <si>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</si>
  <si>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</si>
  <si>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</si>
  <si>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</si>
  <si>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</si>
  <si>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</si>
  <si>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</si>
  <si>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</si>
  <si>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</si>
  <si>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</si>
  <si>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</si>
  <si>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</si>
  <si>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</si>
  <si>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</si>
  <si>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</si>
  <si>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</si>
  <si>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</si>
  <si>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</si>
  <si>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</si>
  <si>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</si>
  <si>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</si>
  <si>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</si>
  <si>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</si>
  <si>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</si>
  <si>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</si>
  <si>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</si>
  <si>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</si>
  <si>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</si>
  <si>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</si>
  <si>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</si>
  <si>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</si>
  <si>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</si>
  <si>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</si>
  <si>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</si>
  <si>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</si>
  <si>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</si>
  <si>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</si>
  <si>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</si>
  <si>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</si>
  <si>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</si>
  <si>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</si>
  <si>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</si>
  <si>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</si>
  <si>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</si>
  <si>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</si>
  <si>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</si>
  <si>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</si>
  <si>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</si>
  <si>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Os usuários iniciaram o cadastro e o preenchimento da pesquisa em Abril de 2013. Sendo assim, os dados aqui apresentados referem-se aos usuários que responderam entre Abr/13 e Jun/16.</t>
  </si>
  <si>
    <t>175T</t>
  </si>
  <si>
    <t>METRÔ JABAQUARA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</si>
</sst>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18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0.56155393241114748</c:v>
                </c:pt>
                <c:pt idx="7">
                  <c:v>0.43843429413267254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518"/>
          <c:y val="1.6806722689075678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829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Não Informado</c:v>
                </c:pt>
                <c:pt idx="1">
                  <c:v>Menor que 10 anos</c:v>
                </c:pt>
                <c:pt idx="2">
                  <c:v>Entre 11 a 20 anos</c:v>
                </c:pt>
                <c:pt idx="3">
                  <c:v>Entre 21 a 30 anos</c:v>
                </c:pt>
                <c:pt idx="4">
                  <c:v>Entre 31 a 40 anos</c:v>
                </c:pt>
                <c:pt idx="5">
                  <c:v>Entre 41 a 60 anos</c:v>
                </c:pt>
                <c:pt idx="6">
                  <c:v>Maior que 60 anos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39303</c:v>
                </c:pt>
                <c:pt idx="2">
                  <c:v>572275</c:v>
                </c:pt>
                <c:pt idx="3">
                  <c:v>734022</c:v>
                </c:pt>
                <c:pt idx="4">
                  <c:v>352913</c:v>
                </c:pt>
                <c:pt idx="5">
                  <c:v>247900</c:v>
                </c:pt>
                <c:pt idx="6">
                  <c:v>3634</c:v>
                </c:pt>
              </c:numCache>
            </c:numRef>
          </c:val>
        </c:ser>
        <c:dLbls>
          <c:showVal val="1"/>
        </c:dLbls>
        <c:shape val="box"/>
        <c:axId val="56276864"/>
        <c:axId val="56278400"/>
        <c:axId val="0"/>
      </c:bar3DChart>
      <c:catAx>
        <c:axId val="562768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56278400"/>
        <c:crosses val="autoZero"/>
        <c:auto val="1"/>
        <c:lblAlgn val="ctr"/>
        <c:lblOffset val="100"/>
      </c:catAx>
      <c:valAx>
        <c:axId val="5627840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5627686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2.0990536700678304E-2</c:v>
                </c:pt>
                <c:pt idx="1">
                  <c:v>3.3375700712601229E-2</c:v>
                </c:pt>
                <c:pt idx="2">
                  <c:v>0.15268636997215834</c:v>
                </c:pt>
                <c:pt idx="3">
                  <c:v>0.60903474551674464</c:v>
                </c:pt>
                <c:pt idx="4">
                  <c:v>0.16816539351241613</c:v>
                </c:pt>
                <c:pt idx="5">
                  <c:v>1.0744833219102639E-8</c:v>
                </c:pt>
              </c:numCache>
            </c:numRef>
          </c:val>
        </c:ser>
        <c:dLbls>
          <c:showVal val="1"/>
        </c:dLbls>
        <c:overlap val="-25"/>
        <c:axId val="56248576"/>
        <c:axId val="59420672"/>
      </c:barChart>
      <c:catAx>
        <c:axId val="56248576"/>
        <c:scaling>
          <c:orientation val="minMax"/>
        </c:scaling>
        <c:axPos val="b"/>
        <c:majorTickMark val="none"/>
        <c:tickLblPos val="nextTo"/>
        <c:crossAx val="59420672"/>
        <c:crosses val="autoZero"/>
        <c:auto val="1"/>
        <c:lblAlgn val="ctr"/>
        <c:lblOffset val="100"/>
      </c:catAx>
      <c:valAx>
        <c:axId val="59420672"/>
        <c:scaling>
          <c:orientation val="minMax"/>
        </c:scaling>
        <c:delete val="1"/>
        <c:axPos val="l"/>
        <c:numFmt formatCode="0.0%" sourceLinked="1"/>
        <c:tickLblPos val="none"/>
        <c:crossAx val="562485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82"/>
          <c:w val="0.99289107284313938"/>
          <c:h val="0.82095131656930265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17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1.9522437903976717E-2</c:v>
                </c:pt>
                <c:pt idx="1">
                  <c:v>0.42375432994445489</c:v>
                </c:pt>
                <c:pt idx="2">
                  <c:v>0.23257490093660405</c:v>
                </c:pt>
                <c:pt idx="3">
                  <c:v>0.2874146360440778</c:v>
                </c:pt>
                <c:pt idx="4">
                  <c:v>3.67336951708866E-2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221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0.13150330364964147</c:v>
                </c:pt>
                <c:pt idx="1">
                  <c:v>0.25240675608456992</c:v>
                </c:pt>
                <c:pt idx="2">
                  <c:v>0.11791454090054716</c:v>
                </c:pt>
                <c:pt idx="3">
                  <c:v>7.6851122272453151E-2</c:v>
                </c:pt>
                <c:pt idx="4">
                  <c:v>5.341083667513305E-2</c:v>
                </c:pt>
                <c:pt idx="5">
                  <c:v>1.5937193240393884E-2</c:v>
                </c:pt>
                <c:pt idx="6">
                  <c:v>7.2675890180611252E-3</c:v>
                </c:pt>
              </c:numCache>
            </c:numRef>
          </c:val>
        </c:ser>
        <c:dLbls>
          <c:showVal val="1"/>
        </c:dLbls>
        <c:overlap val="-25"/>
        <c:axId val="62630912"/>
        <c:axId val="62632704"/>
      </c:barChart>
      <c:catAx>
        <c:axId val="626309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2632704"/>
        <c:crosses val="autoZero"/>
        <c:auto val="1"/>
        <c:lblAlgn val="ctr"/>
        <c:lblOffset val="100"/>
      </c:catAx>
      <c:valAx>
        <c:axId val="62632704"/>
        <c:scaling>
          <c:orientation val="minMax"/>
        </c:scaling>
        <c:delete val="1"/>
        <c:axPos val="l"/>
        <c:numFmt formatCode="0.0%" sourceLinked="1"/>
        <c:tickLblPos val="none"/>
        <c:crossAx val="626309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0.2054452712305736</c:v>
                </c:pt>
                <c:pt idx="1">
                  <c:v>0.25369471288278439</c:v>
                </c:pt>
                <c:pt idx="2">
                  <c:v>0.10714222106654224</c:v>
                </c:pt>
                <c:pt idx="3">
                  <c:v>6.3085285621164139E-2</c:v>
                </c:pt>
                <c:pt idx="4">
                  <c:v>3.2752841607329226E-2</c:v>
                </c:pt>
                <c:pt idx="5">
                  <c:v>6.9922597145391273E-3</c:v>
                </c:pt>
                <c:pt idx="6">
                  <c:v>2.4168355661308189E-3</c:v>
                </c:pt>
              </c:numCache>
            </c:numRef>
          </c:val>
        </c:ser>
        <c:dLbls>
          <c:showVal val="1"/>
        </c:dLbls>
        <c:overlap val="-25"/>
        <c:axId val="62689280"/>
        <c:axId val="62690816"/>
      </c:barChart>
      <c:catAx>
        <c:axId val="62689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2690816"/>
        <c:crosses val="autoZero"/>
        <c:auto val="1"/>
        <c:lblAlgn val="ctr"/>
        <c:lblOffset val="100"/>
      </c:catAx>
      <c:valAx>
        <c:axId val="62690816"/>
        <c:scaling>
          <c:orientation val="minMax"/>
        </c:scaling>
        <c:delete val="1"/>
        <c:axPos val="l"/>
        <c:numFmt formatCode="0.0%" sourceLinked="1"/>
        <c:tickLblPos val="none"/>
        <c:crossAx val="626892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61"/>
          <c:w val="0.96837944664031816"/>
          <c:h val="0.60094889180519351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4.1635661686542064E-2</c:v>
                </c:pt>
                <c:pt idx="1">
                  <c:v>0.20369667948742728</c:v>
                </c:pt>
                <c:pt idx="2">
                  <c:v>0.30594667465548231</c:v>
                </c:pt>
                <c:pt idx="3">
                  <c:v>0.16789075938846904</c:v>
                </c:pt>
                <c:pt idx="4">
                  <c:v>4.4122905351862231E-2</c:v>
                </c:pt>
              </c:numCache>
            </c:numRef>
          </c:val>
        </c:ser>
        <c:dLbls>
          <c:showVal val="1"/>
        </c:dLbls>
        <c:overlap val="-25"/>
        <c:axId val="62981632"/>
        <c:axId val="62983168"/>
      </c:barChart>
      <c:catAx>
        <c:axId val="629816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2983168"/>
        <c:crosses val="autoZero"/>
        <c:auto val="1"/>
        <c:lblAlgn val="ctr"/>
        <c:lblOffset val="100"/>
      </c:catAx>
      <c:valAx>
        <c:axId val="62983168"/>
        <c:scaling>
          <c:orientation val="minMax"/>
        </c:scaling>
        <c:delete val="1"/>
        <c:axPos val="l"/>
        <c:numFmt formatCode="0.0%" sourceLinked="1"/>
        <c:tickLblPos val="none"/>
        <c:crossAx val="6298163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2.1267932368723395E-2</c:v>
                </c:pt>
                <c:pt idx="1">
                  <c:v>5.7339560599190924E-2</c:v>
                </c:pt>
                <c:pt idx="2">
                  <c:v>0.3150572471200363</c:v>
                </c:pt>
                <c:pt idx="3">
                  <c:v>0.32075334656847426</c:v>
                </c:pt>
                <c:pt idx="4">
                  <c:v>7.1586412117637221E-2</c:v>
                </c:pt>
              </c:numCache>
            </c:numRef>
          </c:val>
        </c:ser>
        <c:dLbls>
          <c:showVal val="1"/>
        </c:dLbls>
        <c:overlap val="-25"/>
        <c:axId val="62999168"/>
        <c:axId val="63005056"/>
      </c:barChart>
      <c:catAx>
        <c:axId val="629991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3005056"/>
        <c:crosses val="autoZero"/>
        <c:auto val="1"/>
        <c:lblAlgn val="ctr"/>
        <c:lblOffset val="100"/>
      </c:catAx>
      <c:valAx>
        <c:axId val="63005056"/>
        <c:scaling>
          <c:orientation val="minMax"/>
        </c:scaling>
        <c:delete val="1"/>
        <c:axPos val="l"/>
        <c:numFmt formatCode="0.0%" sourceLinked="1"/>
        <c:tickLblPos val="none"/>
        <c:crossAx val="6299916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1.3952461182806805E-2</c:v>
                </c:pt>
                <c:pt idx="1">
                  <c:v>8.3509950523439916E-2</c:v>
                </c:pt>
                <c:pt idx="2">
                  <c:v>0.27431528929005233</c:v>
                </c:pt>
                <c:pt idx="3">
                  <c:v>0.31022764916880091</c:v>
                </c:pt>
                <c:pt idx="4">
                  <c:v>9.4979678633891271E-2</c:v>
                </c:pt>
              </c:numCache>
            </c:numRef>
          </c:val>
        </c:ser>
        <c:dLbls>
          <c:showVal val="1"/>
        </c:dLbls>
        <c:overlap val="-25"/>
        <c:axId val="64167936"/>
        <c:axId val="64169472"/>
      </c:barChart>
      <c:catAx>
        <c:axId val="641679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4169472"/>
        <c:crosses val="autoZero"/>
        <c:auto val="1"/>
        <c:lblAlgn val="ctr"/>
        <c:lblOffset val="100"/>
      </c:catAx>
      <c:valAx>
        <c:axId val="64169472"/>
        <c:scaling>
          <c:orientation val="minMax"/>
        </c:scaling>
        <c:delete val="1"/>
        <c:axPos val="l"/>
        <c:numFmt formatCode="0.0%" sourceLinked="1"/>
        <c:tickLblPos val="none"/>
        <c:crossAx val="6416793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72"/>
          <c:w val="0.96837944664031861"/>
          <c:h val="0.60094889180519384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1.5282233904791357E-2</c:v>
                </c:pt>
                <c:pt idx="1">
                  <c:v>1.0078229188813081E-2</c:v>
                </c:pt>
                <c:pt idx="2">
                  <c:v>0.1467993196621504</c:v>
                </c:pt>
                <c:pt idx="3">
                  <c:v>0.62951424457372585</c:v>
                </c:pt>
              </c:numCache>
            </c:numRef>
          </c:val>
        </c:ser>
        <c:dLbls>
          <c:showVal val="1"/>
        </c:dLbls>
        <c:overlap val="-25"/>
        <c:axId val="64218624"/>
        <c:axId val="64220160"/>
      </c:barChart>
      <c:catAx>
        <c:axId val="64218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4220160"/>
        <c:crosses val="autoZero"/>
        <c:auto val="1"/>
        <c:lblAlgn val="ctr"/>
        <c:lblOffset val="100"/>
      </c:catAx>
      <c:valAx>
        <c:axId val="64220160"/>
        <c:scaling>
          <c:orientation val="minMax"/>
        </c:scaling>
        <c:delete val="1"/>
        <c:axPos val="l"/>
        <c:numFmt formatCode="0.0%" sourceLinked="1"/>
        <c:tickLblPos val="none"/>
        <c:crossAx val="6421862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1.0168461921090974E-2</c:v>
                </c:pt>
                <c:pt idx="1">
                  <c:v>0.44379173581367504</c:v>
                </c:pt>
                <c:pt idx="2">
                  <c:v>0.34402855973201041</c:v>
                </c:pt>
                <c:pt idx="3">
                  <c:v>1.7099303174232854E-2</c:v>
                </c:pt>
              </c:numCache>
            </c:numRef>
          </c:val>
        </c:ser>
        <c:dLbls>
          <c:showVal val="1"/>
        </c:dLbls>
        <c:overlap val="-25"/>
        <c:axId val="64273024"/>
        <c:axId val="67576192"/>
      </c:barChart>
      <c:catAx>
        <c:axId val="642730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576192"/>
        <c:crosses val="autoZero"/>
        <c:auto val="1"/>
        <c:lblAlgn val="ctr"/>
        <c:lblOffset val="100"/>
      </c:catAx>
      <c:valAx>
        <c:axId val="67576192"/>
        <c:scaling>
          <c:orientation val="minMax"/>
        </c:scaling>
        <c:delete val="1"/>
        <c:axPos val="l"/>
        <c:numFmt formatCode="0.0%" sourceLinked="1"/>
        <c:tickLblPos val="none"/>
        <c:crossAx val="6427302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7.2451636573472155E-3</c:v>
                </c:pt>
                <c:pt idx="1">
                  <c:v>0.26974698919637102</c:v>
                </c:pt>
                <c:pt idx="2">
                  <c:v>0.45867335852874019</c:v>
                </c:pt>
                <c:pt idx="3">
                  <c:v>6.2794980391039368E-2</c:v>
                </c:pt>
              </c:numCache>
            </c:numRef>
          </c:val>
        </c:ser>
        <c:dLbls>
          <c:showVal val="1"/>
        </c:dLbls>
        <c:overlap val="-25"/>
        <c:axId val="67629056"/>
        <c:axId val="67630592"/>
      </c:barChart>
      <c:catAx>
        <c:axId val="676290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630592"/>
        <c:crosses val="autoZero"/>
        <c:auto val="1"/>
        <c:lblAlgn val="ctr"/>
        <c:lblOffset val="100"/>
      </c:catAx>
      <c:valAx>
        <c:axId val="67630592"/>
        <c:scaling>
          <c:orientation val="minMax"/>
        </c:scaling>
        <c:delete val="1"/>
        <c:axPos val="l"/>
        <c:numFmt formatCode="0.0%" sourceLinked="1"/>
        <c:tickLblPos val="none"/>
        <c:crossAx val="6762905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0.38046931742918483</c:v>
                </c:pt>
                <c:pt idx="1">
                  <c:v>6.4658064006945265E-2</c:v>
                </c:pt>
                <c:pt idx="2">
                  <c:v>0.26400438558601219</c:v>
                </c:pt>
                <c:pt idx="3">
                  <c:v>0.16545935067303602</c:v>
                </c:pt>
                <c:pt idx="4">
                  <c:v>2.8729747860800306E-2</c:v>
                </c:pt>
                <c:pt idx="5">
                  <c:v>8.8292981035966722E-3</c:v>
                </c:pt>
                <c:pt idx="6">
                  <c:v>6.7703550596885514E-3</c:v>
                </c:pt>
                <c:pt idx="7">
                  <c:v>3.21986482753619E-3</c:v>
                </c:pt>
                <c:pt idx="8">
                  <c:v>6.7788873281947742E-3</c:v>
                </c:pt>
                <c:pt idx="9">
                  <c:v>1.2114754745274455E-2</c:v>
                </c:pt>
                <c:pt idx="10">
                  <c:v>5.4554258295231417E-2</c:v>
                </c:pt>
                <c:pt idx="11">
                  <c:v>4.4117160844993212E-3</c:v>
                </c:pt>
              </c:numCache>
            </c:numRef>
          </c:val>
        </c:ser>
        <c:dLbls>
          <c:showVal val="1"/>
        </c:dLbls>
        <c:shape val="box"/>
        <c:axId val="76449664"/>
        <c:axId val="76451200"/>
        <c:axId val="0"/>
      </c:bar3DChart>
      <c:catAx>
        <c:axId val="76449664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76451200"/>
        <c:crosses val="autoZero"/>
        <c:auto val="1"/>
        <c:lblAlgn val="ctr"/>
        <c:lblOffset val="100"/>
      </c:catAx>
      <c:valAx>
        <c:axId val="76451200"/>
        <c:scaling>
          <c:orientation val="minMax"/>
        </c:scaling>
        <c:delete val="1"/>
        <c:axPos val="l"/>
        <c:numFmt formatCode="0.0%" sourceLinked="1"/>
        <c:tickLblPos val="none"/>
        <c:crossAx val="7644966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0.40643012388159561</c:v>
                </c:pt>
                <c:pt idx="1">
                  <c:v>6.4971554192483988E-2</c:v>
                </c:pt>
                <c:pt idx="2">
                  <c:v>0.25743061009919671</c:v>
                </c:pt>
                <c:pt idx="3">
                  <c:v>0.14676332838804321</c:v>
                </c:pt>
                <c:pt idx="4">
                  <c:v>2.0725752494462523E-2</c:v>
                </c:pt>
                <c:pt idx="5">
                  <c:v>7.0351946740471998E-3</c:v>
                </c:pt>
                <c:pt idx="6">
                  <c:v>3.1953223373352782E-3</c:v>
                </c:pt>
                <c:pt idx="7">
                  <c:v>1.6207253369238633E-3</c:v>
                </c:pt>
                <c:pt idx="8">
                  <c:v>5.2033594727240243E-3</c:v>
                </c:pt>
                <c:pt idx="9">
                  <c:v>1.5746385574713362E-2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68636672"/>
        <c:axId val="68638208"/>
        <c:axId val="0"/>
      </c:bar3DChart>
      <c:catAx>
        <c:axId val="6863667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68638208"/>
        <c:crosses val="autoZero"/>
        <c:auto val="1"/>
        <c:lblAlgn val="ctr"/>
        <c:lblOffset val="100"/>
      </c:catAx>
      <c:valAx>
        <c:axId val="68638208"/>
        <c:scaling>
          <c:orientation val="minMax"/>
        </c:scaling>
        <c:delete val="1"/>
        <c:axPos val="l"/>
        <c:numFmt formatCode="0.0%" sourceLinked="1"/>
        <c:tickLblPos val="none"/>
        <c:crossAx val="6863667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458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3.9918292707394838E-2</c:v>
                </c:pt>
                <c:pt idx="1">
                  <c:v>0.24656169177662723</c:v>
                </c:pt>
                <c:pt idx="2">
                  <c:v>0.42511295421735557</c:v>
                </c:pt>
                <c:pt idx="3">
                  <c:v>0.18471848149786513</c:v>
                </c:pt>
                <c:pt idx="4">
                  <c:v>0.10368857980075727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343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3.9088053092721314E-2</c:v>
                </c:pt>
                <c:pt idx="1">
                  <c:v>0.27310053018622543</c:v>
                </c:pt>
                <c:pt idx="2">
                  <c:v>0.43670112259642102</c:v>
                </c:pt>
                <c:pt idx="3">
                  <c:v>0.1710674688333908</c:v>
                </c:pt>
                <c:pt idx="4">
                  <c:v>8.0042825291241432E-2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3.8488875649729554E-2</c:v>
                </c:pt>
                <c:pt idx="1">
                  <c:v>0.22905452920648628</c:v>
                </c:pt>
                <c:pt idx="2">
                  <c:v>0.41049427521572812</c:v>
                </c:pt>
                <c:pt idx="3">
                  <c:v>0.19825965804005558</c:v>
                </c:pt>
                <c:pt idx="4">
                  <c:v>0.12370266188800048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88E-2"/>
          <c:y val="0.32942729658792752"/>
          <c:w val="0.93829729644763382"/>
          <c:h val="0.6676456692913408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4.4959955405512661E-2</c:v>
                </c:pt>
                <c:pt idx="1">
                  <c:v>0.24093205431815287</c:v>
                </c:pt>
                <c:pt idx="2">
                  <c:v>0.41938383560581871</c:v>
                </c:pt>
                <c:pt idx="3">
                  <c:v>0.17730000313785713</c:v>
                </c:pt>
                <c:pt idx="4">
                  <c:v>0.11742415153265863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52"/>
          <c:w val="0.90260168809444985"/>
          <c:h val="0.6409790026246766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5.4853503470392341E-2</c:v>
                </c:pt>
                <c:pt idx="1">
                  <c:v>0.29159611884178227</c:v>
                </c:pt>
                <c:pt idx="2">
                  <c:v>0.42576873768917095</c:v>
                </c:pt>
                <c:pt idx="3">
                  <c:v>0.14953989736459489</c:v>
                </c:pt>
                <c:pt idx="4">
                  <c:v>7.8241742634059558E-2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97"/>
          <c:w val="0.93829727279175112"/>
          <c:h val="0.680839390268526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5.7367006580350613E-2</c:v>
                </c:pt>
                <c:pt idx="1">
                  <c:v>0.37313851871178699</c:v>
                </c:pt>
                <c:pt idx="2">
                  <c:v>0.41639542024263865</c:v>
                </c:pt>
                <c:pt idx="3">
                  <c:v>0.10186597037106114</c:v>
                </c:pt>
                <c:pt idx="4">
                  <c:v>5.1233084094162606E-2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773"/>
          <c:h val="0.6620441101578753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9.5616775012769953E-2</c:v>
                </c:pt>
                <c:pt idx="1">
                  <c:v>0.44400111245428026</c:v>
                </c:pt>
                <c:pt idx="2">
                  <c:v>0.35935597318143087</c:v>
                </c:pt>
                <c:pt idx="3">
                  <c:v>6.0375021190924409E-2</c:v>
                </c:pt>
                <c:pt idx="4">
                  <c:v>4.0651118160594524E-2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98"/>
          <c:w val="0.90400228971955321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0.14110304434002183</c:v>
                </c:pt>
                <c:pt idx="1">
                  <c:v>0.43900073491748881</c:v>
                </c:pt>
                <c:pt idx="2">
                  <c:v>0.30973208916998862</c:v>
                </c:pt>
                <c:pt idx="3">
                  <c:v>6.6021201256040801E-2</c:v>
                </c:pt>
                <c:pt idx="4">
                  <c:v>4.4142930316459925E-2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202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13</v>
      </c>
      <c r="E5" s="7">
        <v>3</v>
      </c>
      <c r="F5" s="8">
        <f t="shared" ref="F5:F11" si="0">E5/SUM($E$5:$E$11)</f>
        <v>2.7346762416797477E-6</v>
      </c>
      <c r="G5" s="171">
        <f>SUM(E5:E11)/E25</f>
        <v>0.56155393241114748</v>
      </c>
      <c r="H5" s="24"/>
      <c r="I5" s="24"/>
      <c r="J5" s="24"/>
      <c r="K5" s="24"/>
      <c r="L5" s="24"/>
      <c r="M5" s="24"/>
      <c r="N5" s="24"/>
      <c r="O5" s="77">
        <f>E5+E12</f>
        <v>4</v>
      </c>
      <c r="P5" s="24"/>
      <c r="Q5" s="25"/>
    </row>
    <row r="6" spans="2:17">
      <c r="B6" s="23"/>
      <c r="C6" s="169"/>
      <c r="D6" s="9" t="s">
        <v>7</v>
      </c>
      <c r="E6" s="10">
        <v>20036</v>
      </c>
      <c r="F6" s="11">
        <f t="shared" si="0"/>
        <v>1.8263991059431807E-2</v>
      </c>
      <c r="G6" s="173"/>
      <c r="H6" s="24"/>
      <c r="I6" s="24"/>
      <c r="J6" s="24"/>
      <c r="K6" s="24"/>
      <c r="L6" s="24"/>
      <c r="M6" s="24"/>
      <c r="N6" s="24"/>
      <c r="O6" s="77">
        <f>E6+E13+E19</f>
        <v>39303</v>
      </c>
      <c r="P6" s="24"/>
      <c r="Q6" s="25"/>
    </row>
    <row r="7" spans="2:17">
      <c r="B7" s="23"/>
      <c r="C7" s="169"/>
      <c r="D7" s="9" t="s">
        <v>8</v>
      </c>
      <c r="E7" s="10">
        <v>301733</v>
      </c>
      <c r="F7" s="11">
        <f t="shared" si="0"/>
        <v>0.27504735547691844</v>
      </c>
      <c r="G7" s="173"/>
      <c r="H7" s="24"/>
      <c r="I7" s="24"/>
      <c r="J7" s="24"/>
      <c r="K7" s="24"/>
      <c r="L7" s="24"/>
      <c r="M7" s="24"/>
      <c r="N7" s="24"/>
      <c r="O7" s="77">
        <f>E7+E14+E22</f>
        <v>572275</v>
      </c>
      <c r="P7" s="24"/>
      <c r="Q7" s="25"/>
    </row>
    <row r="8" spans="2:17">
      <c r="B8" s="23"/>
      <c r="C8" s="169"/>
      <c r="D8" s="9" t="s">
        <v>9</v>
      </c>
      <c r="E8" s="10">
        <v>412267</v>
      </c>
      <c r="F8" s="11">
        <f t="shared" si="0"/>
        <v>0.37580559004286151</v>
      </c>
      <c r="G8" s="173"/>
      <c r="H8" s="24"/>
      <c r="I8" s="24"/>
      <c r="J8" s="24"/>
      <c r="K8" s="24"/>
      <c r="L8" s="24"/>
      <c r="M8" s="24"/>
      <c r="N8" s="24"/>
      <c r="O8" s="77">
        <f>E8+E15+E23</f>
        <v>734022</v>
      </c>
      <c r="P8" s="24"/>
      <c r="Q8" s="25"/>
    </row>
    <row r="9" spans="2:17">
      <c r="B9" s="23"/>
      <c r="C9" s="169"/>
      <c r="D9" s="9" t="s">
        <v>10</v>
      </c>
      <c r="E9" s="10">
        <v>206322</v>
      </c>
      <c r="F9" s="11">
        <f t="shared" si="0"/>
        <v>0.18807462384528295</v>
      </c>
      <c r="G9" s="173"/>
      <c r="H9" s="24"/>
      <c r="I9" s="24"/>
      <c r="J9" s="24"/>
      <c r="K9" s="24"/>
      <c r="L9" s="24"/>
      <c r="M9" s="24"/>
      <c r="N9" s="24"/>
      <c r="O9" s="77">
        <f>E9+E16+E24</f>
        <v>352913</v>
      </c>
      <c r="P9" s="24"/>
      <c r="Q9" s="25"/>
    </row>
    <row r="10" spans="2:17">
      <c r="B10" s="23"/>
      <c r="C10" s="169"/>
      <c r="D10" s="9" t="s">
        <v>11</v>
      </c>
      <c r="E10" s="10">
        <v>153027</v>
      </c>
      <c r="F10" s="11">
        <f t="shared" si="0"/>
        <v>0.13949310041184224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247900</v>
      </c>
      <c r="P10" s="24"/>
      <c r="Q10" s="25"/>
    </row>
    <row r="11" spans="2:17">
      <c r="B11" s="23"/>
      <c r="C11" s="170"/>
      <c r="D11" s="12" t="s">
        <v>12</v>
      </c>
      <c r="E11" s="13">
        <v>3634</v>
      </c>
      <c r="F11" s="14">
        <f t="shared" si="0"/>
        <v>3.3126044874214008E-3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3634</v>
      </c>
      <c r="P11" s="24"/>
      <c r="Q11" s="25"/>
    </row>
    <row r="12" spans="2:17">
      <c r="B12" s="23"/>
      <c r="C12" s="178" t="s">
        <v>14</v>
      </c>
      <c r="D12" s="6" t="s">
        <v>13</v>
      </c>
      <c r="E12" s="7">
        <v>1</v>
      </c>
      <c r="F12" s="11">
        <f t="shared" ref="F12:F18" si="1">E12/SUM($E$12:$E$18)</f>
        <v>1.1675395971054359E-6</v>
      </c>
      <c r="G12" s="181">
        <f>SUM(E12:E18)/E25</f>
        <v>0.43843429413267254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7</v>
      </c>
      <c r="E13" s="10">
        <v>19266</v>
      </c>
      <c r="F13" s="11">
        <f t="shared" si="1"/>
        <v>2.2493817877833326E-2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8</v>
      </c>
      <c r="E14" s="10">
        <v>270530</v>
      </c>
      <c r="F14" s="11">
        <f t="shared" si="1"/>
        <v>0.31585448720493353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9</v>
      </c>
      <c r="E15" s="10">
        <v>321755</v>
      </c>
      <c r="F15" s="11">
        <f t="shared" si="1"/>
        <v>0.37566170306665952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10</v>
      </c>
      <c r="E16" s="10">
        <v>146591</v>
      </c>
      <c r="F16" s="11">
        <f t="shared" si="1"/>
        <v>0.17115079707928293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11</v>
      </c>
      <c r="E17" s="10">
        <v>94873</v>
      </c>
      <c r="F17" s="11">
        <f>E17/SUM($E$12:$E$18)</f>
        <v>0.11076798419618401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12</v>
      </c>
      <c r="E18" s="13">
        <v>3486</v>
      </c>
      <c r="F18" s="11">
        <f t="shared" si="1"/>
        <v>4.070043035509549E-3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8</v>
      </c>
      <c r="E19" s="7">
        <v>1</v>
      </c>
      <c r="F19" s="8">
        <f>E19/SUM($E$19:$E$24)</f>
        <v>4.3478260869565216E-2</v>
      </c>
      <c r="G19" s="171">
        <f>SUM(E19:E24)/E25</f>
        <v>1.1773456179963932E-5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9</v>
      </c>
      <c r="E20" s="60">
        <v>1</v>
      </c>
      <c r="F20" s="11">
        <f t="shared" ref="F20:F24" si="2">E20/SUM($E$19:$E$24)</f>
        <v>4.3478260869565216E-2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10</v>
      </c>
      <c r="E21" s="60">
        <v>9</v>
      </c>
      <c r="F21" s="11">
        <f t="shared" si="2"/>
        <v>0.39130434782608697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11</v>
      </c>
      <c r="E22" s="10">
        <v>12</v>
      </c>
      <c r="F22" s="11">
        <f t="shared" si="2"/>
        <v>0.52173913043478259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/>
      <c r="E23" s="10"/>
      <c r="F23" s="11"/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/>
      <c r="E24" s="13"/>
      <c r="F24" s="14"/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1953547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17189</v>
      </c>
      <c r="F5" s="47">
        <f t="shared" ref="F5:F10" si="0">E5/SUM($E$5:$E$10)</f>
        <v>1.5668783306077728E-2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21808</v>
      </c>
      <c r="F6" s="53">
        <f t="shared" si="0"/>
        <v>1.9879273159517312E-2</v>
      </c>
      <c r="G6" s="78">
        <f>E6+E12+E17</f>
        <v>41006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35539</v>
      </c>
      <c r="F7" s="53">
        <f t="shared" si="0"/>
        <v>3.2395886317685516E-2</v>
      </c>
      <c r="G7" s="78">
        <f>E7+E13+E19</f>
        <v>65201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154575</v>
      </c>
      <c r="F8" s="53">
        <f t="shared" si="0"/>
        <v>0.140904193352549</v>
      </c>
      <c r="G8" s="78">
        <f>E8+E14+E20</f>
        <v>298280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675344</v>
      </c>
      <c r="F9" s="53">
        <f t="shared" si="0"/>
        <v>0.61561573058698915</v>
      </c>
      <c r="G9" s="78">
        <f>E9+E15+E21</f>
        <v>1189778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192567</v>
      </c>
      <c r="F10" s="54">
        <f t="shared" si="0"/>
        <v>0.17553613327718132</v>
      </c>
      <c r="G10" s="78">
        <f>E10+E16+E22</f>
        <v>328519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13573</v>
      </c>
      <c r="F11" s="47">
        <f t="shared" ref="F11:F16" si="1">E11/SUM($E$11:$E$16)</f>
        <v>1.584701495151208E-2</v>
      </c>
      <c r="G11" s="79">
        <f>G6/$E$23</f>
        <v>2.0990536700678304E-2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19198</v>
      </c>
      <c r="F12" s="53">
        <f t="shared" si="1"/>
        <v>2.2414425185230156E-2</v>
      </c>
      <c r="G12" s="79">
        <f t="shared" ref="G12:G16" si="2">G7/$E$23</f>
        <v>3.3375700712601229E-2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29662</v>
      </c>
      <c r="F13" s="53">
        <f t="shared" si="1"/>
        <v>3.4631559529341438E-2</v>
      </c>
      <c r="G13" s="79">
        <f t="shared" si="2"/>
        <v>0.15268636997215834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143700</v>
      </c>
      <c r="F14" s="53">
        <f t="shared" si="1"/>
        <v>0.16777544010405113</v>
      </c>
      <c r="G14" s="79">
        <f t="shared" si="2"/>
        <v>0.60903474551674464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514422</v>
      </c>
      <c r="F15" s="53">
        <f t="shared" si="1"/>
        <v>0.60060805462217248</v>
      </c>
      <c r="G15" s="79">
        <f t="shared" si="2"/>
        <v>0.16816539351241613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135947</v>
      </c>
      <c r="F16" s="54">
        <f t="shared" si="1"/>
        <v>0.15872350560769269</v>
      </c>
      <c r="G16" s="79">
        <f t="shared" si="2"/>
        <v>1.0744833219102639E-8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1</v>
      </c>
      <c r="F18" s="153">
        <f t="shared" ref="F18:F22" si="3">E18/SUM($E$17:$E$22)</f>
        <v>4.3478260869565216E-2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0</v>
      </c>
      <c r="F19" s="53">
        <f t="shared" si="3"/>
        <v>0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5</v>
      </c>
      <c r="F20" s="53">
        <f t="shared" si="3"/>
        <v>0.21739130434782608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12</v>
      </c>
      <c r="F21" s="53">
        <f t="shared" si="3"/>
        <v>0.52173913043478259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5</v>
      </c>
      <c r="F22" s="54">
        <f t="shared" si="3"/>
        <v>0.21739130434782608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1953547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38138</v>
      </c>
      <c r="E5" s="35">
        <f>D5/$D$10</f>
        <v>1.9522437903976717E-2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827824</v>
      </c>
      <c r="E6" s="38">
        <f t="shared" ref="E6:E9" si="0">D6/$D$10</f>
        <v>0.42375432994445489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454346</v>
      </c>
      <c r="E7" s="38">
        <f t="shared" si="0"/>
        <v>0.23257490093660405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561478</v>
      </c>
      <c r="E8" s="38">
        <f t="shared" si="0"/>
        <v>0.2874146360440778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71761</v>
      </c>
      <c r="E9" s="38">
        <f t="shared" si="0"/>
        <v>3.67336951708866E-2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1953547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25333</v>
      </c>
      <c r="F5" s="8">
        <f>E5/$E$11</f>
        <v>2.6268772482130952E-2</v>
      </c>
      <c r="G5" s="171">
        <f>SUM(E5:E7)/E11</f>
        <v>0.47112902941484502</v>
      </c>
      <c r="H5" s="25"/>
    </row>
    <row r="6" spans="2:8">
      <c r="B6" s="23"/>
      <c r="C6" s="185"/>
      <c r="D6" s="9" t="s">
        <v>27</v>
      </c>
      <c r="E6" s="37">
        <v>350009</v>
      </c>
      <c r="F6" s="11">
        <f t="shared" ref="F6:F10" si="0">E6/$E$11</f>
        <v>0.36293793817148273</v>
      </c>
      <c r="G6" s="173"/>
      <c r="H6" s="25"/>
    </row>
    <row r="7" spans="2:8">
      <c r="B7" s="23"/>
      <c r="C7" s="186"/>
      <c r="D7" s="12" t="s">
        <v>28</v>
      </c>
      <c r="E7" s="43">
        <v>79004</v>
      </c>
      <c r="F7" s="14">
        <f t="shared" si="0"/>
        <v>8.192231876123135E-2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26114</v>
      </c>
      <c r="F8" s="8">
        <f>E8/$E$11</f>
        <v>2.7078621742326912E-2</v>
      </c>
      <c r="G8" s="171">
        <f>SUM(E8:E10)/E11</f>
        <v>0.58221836480961286</v>
      </c>
      <c r="H8" s="25"/>
    </row>
    <row r="9" spans="2:8">
      <c r="B9" s="23"/>
      <c r="C9" s="185"/>
      <c r="D9" s="9" t="s">
        <v>27</v>
      </c>
      <c r="E9" s="37">
        <v>400022</v>
      </c>
      <c r="F9" s="11">
        <f t="shared" si="0"/>
        <v>0.41479836205135545</v>
      </c>
      <c r="G9" s="173"/>
      <c r="H9" s="25"/>
    </row>
    <row r="10" spans="2:8">
      <c r="B10" s="23"/>
      <c r="C10" s="186"/>
      <c r="D10" s="12" t="s">
        <v>28</v>
      </c>
      <c r="E10" s="43">
        <v>135342</v>
      </c>
      <c r="F10" s="14">
        <f t="shared" si="0"/>
        <v>0.14034138101593049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964377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214346</v>
      </c>
      <c r="F12" s="192">
        <f>E12/E11</f>
        <v>0.22226369977716184</v>
      </c>
      <c r="G12" s="193"/>
      <c r="H12" s="25"/>
    </row>
    <row r="13" spans="2:8">
      <c r="B13" s="23"/>
      <c r="C13" s="51" t="s">
        <v>27</v>
      </c>
      <c r="D13" s="52"/>
      <c r="E13" s="40">
        <f>E6+E9</f>
        <v>750031</v>
      </c>
      <c r="F13" s="190">
        <f>E13/E11</f>
        <v>0.77773630022283813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156617</v>
      </c>
      <c r="F5" s="47">
        <f>E5/SUM($E$5:$E$12)</f>
        <v>0.34470865815920027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59748</v>
      </c>
      <c r="F6" s="53">
        <f t="shared" ref="F6:F12" si="0">E6/SUM($E$5:$E$12)</f>
        <v>0.13150330364964147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114680</v>
      </c>
      <c r="F7" s="53">
        <f t="shared" si="0"/>
        <v>0.25240675608456992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53574</v>
      </c>
      <c r="F8" s="53">
        <f t="shared" si="0"/>
        <v>0.11791454090054716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34917</v>
      </c>
      <c r="F9" s="53">
        <f t="shared" si="0"/>
        <v>7.6851122272453151E-2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24267</v>
      </c>
      <c r="F10" s="53">
        <f t="shared" si="0"/>
        <v>5.341083667513305E-2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7241</v>
      </c>
      <c r="F11" s="53">
        <f t="shared" si="0"/>
        <v>1.5937193240393884E-2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3302</v>
      </c>
      <c r="F12" s="54">
        <f t="shared" si="0"/>
        <v>7.2675890180611252E-3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184429</v>
      </c>
      <c r="F13" s="47">
        <f>E13/SUM($E$13:$E$20)</f>
        <v>0.32847057231093651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115353</v>
      </c>
      <c r="F14" s="53">
        <f t="shared" ref="F14:F20" si="1">E14/SUM($E$13:$E$20)</f>
        <v>0.2054452712305736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142444</v>
      </c>
      <c r="F15" s="53">
        <f t="shared" si="1"/>
        <v>0.25369471288278439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60158</v>
      </c>
      <c r="F16" s="53">
        <f t="shared" si="1"/>
        <v>0.10714222106654224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35421</v>
      </c>
      <c r="F17" s="53">
        <f t="shared" si="1"/>
        <v>6.3085285621164139E-2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18390</v>
      </c>
      <c r="F18" s="53">
        <f t="shared" si="1"/>
        <v>3.2752841607329226E-2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3926</v>
      </c>
      <c r="F19" s="53">
        <f t="shared" si="1"/>
        <v>6.9922597145391273E-3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1357</v>
      </c>
      <c r="F20" s="54">
        <f t="shared" si="1"/>
        <v>2.4168355661308189E-3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1015824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195952</v>
      </c>
      <c r="F5" s="8">
        <f>E5/SUM($E$5:$E$10)</f>
        <v>0.23670731943021706</v>
      </c>
      <c r="G5" s="47">
        <f>E5/$E$23</f>
        <v>0.10628493074599923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34467</v>
      </c>
      <c r="F6" s="11">
        <f t="shared" ref="F6:F10" si="0">E6/SUM($E$5:$E$10)</f>
        <v>4.1635661686542064E-2</v>
      </c>
      <c r="G6" s="53">
        <f t="shared" ref="G6:G22" si="1">E6/$E$23</f>
        <v>1.869500034713785E-2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168625</v>
      </c>
      <c r="F7" s="11">
        <f t="shared" si="0"/>
        <v>0.20369667948742728</v>
      </c>
      <c r="G7" s="53">
        <f t="shared" si="1"/>
        <v>9.1462687020515854E-2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253270</v>
      </c>
      <c r="F8" s="11">
        <f t="shared" si="0"/>
        <v>0.30594667465548231</v>
      </c>
      <c r="G8" s="53">
        <f t="shared" si="1"/>
        <v>0.1373743794910959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138984</v>
      </c>
      <c r="F9" s="11">
        <f t="shared" si="0"/>
        <v>0.16789075938846904</v>
      </c>
      <c r="G9" s="53">
        <f t="shared" si="1"/>
        <v>7.538532301176798E-2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36526</v>
      </c>
      <c r="F10" s="14">
        <f t="shared" si="0"/>
        <v>4.4122905351862231E-2</v>
      </c>
      <c r="G10" s="54">
        <f t="shared" si="1"/>
        <v>1.9811807893914672E-2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97228</v>
      </c>
      <c r="F11" s="61">
        <f>E11/SUM($E$11:$E$16)</f>
        <v>0.21399550122593794</v>
      </c>
      <c r="G11" s="62">
        <f t="shared" si="1"/>
        <v>5.2736748012635816E-2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9663</v>
      </c>
      <c r="F12" s="11">
        <f t="shared" ref="F12:F16" si="2">E12/SUM($E$11:$E$16)</f>
        <v>2.1267932368723395E-2</v>
      </c>
      <c r="G12" s="53">
        <f t="shared" si="1"/>
        <v>5.2412391085500049E-3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26052</v>
      </c>
      <c r="F13" s="11">
        <f t="shared" si="2"/>
        <v>5.7339560599190924E-2</v>
      </c>
      <c r="G13" s="53">
        <f t="shared" si="1"/>
        <v>1.4130680043045093E-2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143145</v>
      </c>
      <c r="F14" s="11">
        <f t="shared" si="2"/>
        <v>0.3150572471200363</v>
      </c>
      <c r="G14" s="53">
        <f t="shared" si="1"/>
        <v>7.7642261429513665E-2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145733</v>
      </c>
      <c r="F15" s="11">
        <f t="shared" si="2"/>
        <v>0.32075334656847426</v>
      </c>
      <c r="G15" s="53">
        <f t="shared" si="1"/>
        <v>7.9046000104141353E-2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32525</v>
      </c>
      <c r="F16" s="14">
        <f t="shared" si="2"/>
        <v>7.1586412117637221E-2</v>
      </c>
      <c r="G16" s="54">
        <f t="shared" si="1"/>
        <v>1.7641653938278892E-2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125218</v>
      </c>
      <c r="F17" s="61">
        <f>E17/SUM($E$17:$E$22)</f>
        <v>0.22301497120100877</v>
      </c>
      <c r="G17" s="62">
        <f t="shared" si="1"/>
        <v>6.7918604852987119E-2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7834</v>
      </c>
      <c r="F18" s="11">
        <f t="shared" ref="F18:F22" si="3">E18/SUM($E$17:$E$22)</f>
        <v>1.3952461182806805E-2</v>
      </c>
      <c r="G18" s="53">
        <f t="shared" si="1"/>
        <v>4.2491842260561673E-3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46889</v>
      </c>
      <c r="F19" s="11">
        <f t="shared" si="3"/>
        <v>8.3509950523439916E-2</v>
      </c>
      <c r="G19" s="53">
        <f t="shared" si="1"/>
        <v>2.5432729024195508E-2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154022</v>
      </c>
      <c r="F20" s="11">
        <f t="shared" si="3"/>
        <v>0.27431528929005233</v>
      </c>
      <c r="G20" s="53">
        <f t="shared" si="1"/>
        <v>8.3541977644322557E-2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174186</v>
      </c>
      <c r="F21" s="11">
        <f t="shared" si="3"/>
        <v>0.31022764916880091</v>
      </c>
      <c r="G21" s="53">
        <f t="shared" si="1"/>
        <v>9.4478989481723188E-2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53329</v>
      </c>
      <c r="F22" s="14">
        <f t="shared" si="3"/>
        <v>9.4979678633891271E-2</v>
      </c>
      <c r="G22" s="54">
        <f t="shared" si="1"/>
        <v>2.8925803624119138E-2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1843648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164179</v>
      </c>
      <c r="F5" s="8">
        <f>E5/SUM($E$5:$E$9)</f>
        <v>0.19832597267051932</v>
      </c>
      <c r="G5" s="47">
        <f t="shared" ref="G5:G19" si="0">E5/$E$20</f>
        <v>8.9051163779636899E-2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12651</v>
      </c>
      <c r="F6" s="11">
        <f>E6/SUM($E$5:$E$9)</f>
        <v>1.5282233904791357E-2</v>
      </c>
      <c r="G6" s="53">
        <f t="shared" si="0"/>
        <v>6.8619389384524596E-3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8343</v>
      </c>
      <c r="F7" s="11">
        <f>E7/SUM($E$5:$E$9)</f>
        <v>1.0078229188813081E-2</v>
      </c>
      <c r="G7" s="53">
        <f t="shared" si="0"/>
        <v>4.5252672961432986E-3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121524</v>
      </c>
      <c r="F8" s="11">
        <f>E8/SUM($E$5:$E$9)</f>
        <v>0.1467993196621504</v>
      </c>
      <c r="G8" s="53">
        <f t="shared" si="0"/>
        <v>6.5914968584024722E-2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521127</v>
      </c>
      <c r="F9" s="14">
        <f>E9/SUM($E$5:$E$9)</f>
        <v>0.62951424457372585</v>
      </c>
      <c r="G9" s="54">
        <f t="shared" si="0"/>
        <v>0.28266078991217414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84014</v>
      </c>
      <c r="F10" s="8">
        <f>E10/SUM($E$10:$E$14)</f>
        <v>0.18491193935899072</v>
      </c>
      <c r="G10" s="47">
        <f t="shared" si="0"/>
        <v>4.5569436248134136E-2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4620</v>
      </c>
      <c r="F11" s="11">
        <f>E11/SUM($E$10:$E$14)</f>
        <v>1.0168461921090974E-2</v>
      </c>
      <c r="G11" s="53">
        <f t="shared" si="0"/>
        <v>2.5059013434234733E-3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201635</v>
      </c>
      <c r="F12" s="11">
        <f>E12/SUM($E$10:$E$14)</f>
        <v>0.44379173581367504</v>
      </c>
      <c r="G12" s="53">
        <f t="shared" si="0"/>
        <v>0.10936740635956538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156308</v>
      </c>
      <c r="F13" s="11">
        <f>E13/SUM($E$10:$E$14)</f>
        <v>0.34402855973201041</v>
      </c>
      <c r="G13" s="53">
        <f t="shared" si="0"/>
        <v>8.4781910646717806E-2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7769</v>
      </c>
      <c r="F14" s="14">
        <f>E14/SUM($E$10:$E$14)</f>
        <v>1.7099303174232854E-2</v>
      </c>
      <c r="G14" s="54">
        <f t="shared" si="0"/>
        <v>4.213928038324018E-3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113160</v>
      </c>
      <c r="F15" s="8">
        <f>E15/SUM($E$15:$E$19)</f>
        <v>0.20153950822650218</v>
      </c>
      <c r="G15" s="47">
        <f t="shared" si="0"/>
        <v>6.1378310827229492E-2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4068</v>
      </c>
      <c r="F16" s="11">
        <f>E16/SUM($E$15:$E$19)</f>
        <v>7.2451636573472155E-3</v>
      </c>
      <c r="G16" s="53">
        <f t="shared" si="0"/>
        <v>2.2064949491443051E-3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151457</v>
      </c>
      <c r="F17" s="11">
        <f>E17/SUM($E$15:$E$19)</f>
        <v>0.26974698919637102</v>
      </c>
      <c r="G17" s="53">
        <f t="shared" si="0"/>
        <v>8.2150714236123162E-2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257535</v>
      </c>
      <c r="F18" s="11">
        <f>E18/SUM($E$15:$E$19)</f>
        <v>0.45867335852874019</v>
      </c>
      <c r="G18" s="53">
        <f t="shared" si="0"/>
        <v>0.13968772780921304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35258</v>
      </c>
      <c r="F19" s="14">
        <f>E19/SUM($E$15:$E$19)</f>
        <v>6.2794980391039368E-2</v>
      </c>
      <c r="G19" s="54">
        <f t="shared" si="0"/>
        <v>1.9124041031693687E-2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1843648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336595</v>
      </c>
      <c r="F5" s="61">
        <f t="shared" ref="F5:F28" si="0">E5/SUM(E5:E16)</f>
        <v>0.3911257523995445</v>
      </c>
      <c r="G5" s="35">
        <f t="shared" ref="G5:G28" si="1">E5/$E$29</f>
        <v>0.17949493236577407</v>
      </c>
      <c r="H5" s="24"/>
      <c r="I5" s="68">
        <f>G5+G17</f>
        <v>0.38046931742918483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49917</v>
      </c>
      <c r="F6" s="11">
        <f t="shared" si="0"/>
        <v>5.5410447139896478E-2</v>
      </c>
      <c r="G6" s="38">
        <f t="shared" si="1"/>
        <v>2.6619077939073203E-2</v>
      </c>
      <c r="H6" s="24"/>
      <c r="I6" s="68">
        <f t="shared" ref="I6:I16" si="2">G6+G18</f>
        <v>6.4658064006945265E-2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228982</v>
      </c>
      <c r="F7" s="11">
        <f t="shared" si="0"/>
        <v>0.24827979537534398</v>
      </c>
      <c r="G7" s="38">
        <f t="shared" si="1"/>
        <v>0.12210849419325802</v>
      </c>
      <c r="H7" s="24"/>
      <c r="I7" s="68">
        <f t="shared" si="2"/>
        <v>0.26400438558601219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145348</v>
      </c>
      <c r="F8" s="11">
        <f t="shared" si="0"/>
        <v>0.15150201171589986</v>
      </c>
      <c r="G8" s="38">
        <f t="shared" si="1"/>
        <v>7.7509260177663158E-2</v>
      </c>
      <c r="H8" s="24"/>
      <c r="I8" s="68">
        <f t="shared" si="2"/>
        <v>0.16545935067303602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26232</v>
      </c>
      <c r="F9" s="11">
        <f t="shared" si="0"/>
        <v>2.6795810651927199E-2</v>
      </c>
      <c r="G9" s="38">
        <f t="shared" si="1"/>
        <v>1.3988654215953848E-2</v>
      </c>
      <c r="H9" s="24"/>
      <c r="I9" s="68">
        <f t="shared" si="2"/>
        <v>2.8729747860800306E-2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6152</v>
      </c>
      <c r="F10" s="11">
        <f t="shared" si="0"/>
        <v>6.2751818191091116E-3</v>
      </c>
      <c r="G10" s="38">
        <f t="shared" si="1"/>
        <v>3.2806572406430343E-3</v>
      </c>
      <c r="H10" s="24"/>
      <c r="I10" s="68">
        <f t="shared" si="2"/>
        <v>8.8292981035966722E-3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7621</v>
      </c>
      <c r="F11" s="11">
        <f t="shared" si="0"/>
        <v>7.7400182607962643E-3</v>
      </c>
      <c r="G11" s="38">
        <f t="shared" si="1"/>
        <v>4.0640261428707032E-3</v>
      </c>
      <c r="H11" s="24"/>
      <c r="I11" s="68">
        <f t="shared" si="2"/>
        <v>6.7703550596885514E-3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2686</v>
      </c>
      <c r="F12" s="11">
        <f t="shared" si="0"/>
        <v>2.7350197591431221E-3</v>
      </c>
      <c r="G12" s="38">
        <f t="shared" si="1"/>
        <v>1.4323545754823131E-3</v>
      </c>
      <c r="H12" s="24"/>
      <c r="I12" s="68">
        <f t="shared" si="2"/>
        <v>3.21986482753619E-3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5673</v>
      </c>
      <c r="F13" s="11">
        <f t="shared" si="0"/>
        <v>5.7726180700345868E-3</v>
      </c>
      <c r="G13" s="38">
        <f t="shared" si="1"/>
        <v>3.0252224522379608E-3</v>
      </c>
      <c r="H13" s="24"/>
      <c r="I13" s="68">
        <f t="shared" si="2"/>
        <v>6.7788873281947742E-3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9548</v>
      </c>
      <c r="F14" s="11">
        <f t="shared" si="0"/>
        <v>9.7021772994658109E-3</v>
      </c>
      <c r="G14" s="38">
        <f t="shared" si="1"/>
        <v>5.0916312310890265E-3</v>
      </c>
      <c r="H14" s="24"/>
      <c r="I14" s="68">
        <f t="shared" si="2"/>
        <v>1.2114754745274455E-2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38078</v>
      </c>
      <c r="F15" s="11">
        <f t="shared" si="0"/>
        <v>3.8550981998135121E-2</v>
      </c>
      <c r="G15" s="38">
        <f t="shared" si="1"/>
        <v>2.0305732511249262E-2</v>
      </c>
      <c r="H15" s="24"/>
      <c r="I15" s="68">
        <f t="shared" si="2"/>
        <v>5.4554258295231417E-2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3748</v>
      </c>
      <c r="F16" s="14">
        <f t="shared" si="0"/>
        <v>3.6967008818623954E-3</v>
      </c>
      <c r="G16" s="71">
        <f t="shared" si="1"/>
        <v>1.9986838975829149E-3</v>
      </c>
      <c r="H16" s="24"/>
      <c r="I16" s="68">
        <f t="shared" si="2"/>
        <v>4.4117160844993212E-3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376874</v>
      </c>
      <c r="F17" s="61">
        <f t="shared" si="0"/>
        <v>0.37143104940206217</v>
      </c>
      <c r="G17" s="35">
        <f t="shared" si="1"/>
        <v>0.20097438506341075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71332</v>
      </c>
      <c r="F18" s="11">
        <f t="shared" si="0"/>
        <v>2.8385038841805099E-2</v>
      </c>
      <c r="G18" s="38">
        <f t="shared" si="1"/>
        <v>3.8038986067872066E-2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266088</v>
      </c>
      <c r="F19" s="11">
        <f t="shared" si="0"/>
        <v>0.10897733611502235</v>
      </c>
      <c r="G19" s="38">
        <f t="shared" si="1"/>
        <v>0.14189589139275419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164927</v>
      </c>
      <c r="F20" s="11">
        <f t="shared" si="0"/>
        <v>7.5807802374891639E-2</v>
      </c>
      <c r="G20" s="38">
        <f t="shared" si="1"/>
        <v>8.7950090495372849E-2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27643</v>
      </c>
      <c r="F21" s="11">
        <f t="shared" si="0"/>
        <v>1.374817411336636E-2</v>
      </c>
      <c r="G21" s="38">
        <f t="shared" si="1"/>
        <v>1.4741093644846456E-2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10405</v>
      </c>
      <c r="F22" s="11">
        <f t="shared" si="0"/>
        <v>5.2470368487723797E-3</v>
      </c>
      <c r="G22" s="38">
        <f t="shared" si="1"/>
        <v>5.548640862953637E-3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5075</v>
      </c>
      <c r="F23" s="11">
        <f t="shared" si="0"/>
        <v>2.5727218484664295E-3</v>
      </c>
      <c r="G23" s="38">
        <f t="shared" si="1"/>
        <v>2.7063289168178478E-3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3352</v>
      </c>
      <c r="F24" s="11">
        <f t="shared" si="0"/>
        <v>1.7036467799449466E-3</v>
      </c>
      <c r="G24" s="38">
        <f t="shared" si="1"/>
        <v>1.7875102520538771E-3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7039</v>
      </c>
      <c r="F25" s="11">
        <f t="shared" si="0"/>
        <v>3.5836618823414414E-3</v>
      </c>
      <c r="G25" s="38">
        <f t="shared" si="1"/>
        <v>3.7536648759568139E-3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13170</v>
      </c>
      <c r="F26" s="11">
        <f t="shared" si="0"/>
        <v>6.7291622065316307E-3</v>
      </c>
      <c r="G26" s="38">
        <f t="shared" si="1"/>
        <v>7.0231235141854295E-3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64224</v>
      </c>
      <c r="F27" s="11">
        <f t="shared" si="0"/>
        <v>3.3037325943693949E-2</v>
      </c>
      <c r="G27" s="38">
        <f t="shared" si="1"/>
        <v>3.4248525783982159E-2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4525</v>
      </c>
      <c r="F28" s="14">
        <f t="shared" si="0"/>
        <v>2.4072234791800437E-3</v>
      </c>
      <c r="G28" s="71">
        <f t="shared" si="1"/>
        <v>2.4130321869164062E-3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1875234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610428</v>
      </c>
      <c r="F5" s="8">
        <f>E5/SUM(E5:E16)</f>
        <v>0.41918694921574295</v>
      </c>
      <c r="G5" s="81">
        <f t="shared" ref="G5:G28" si="0">E5/$E$29</f>
        <v>0.2536759297353231</v>
      </c>
      <c r="H5" s="24"/>
      <c r="I5" s="68">
        <f t="shared" ref="I5:I14" si="1">G5+G17</f>
        <v>0.40643012388159561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91847</v>
      </c>
      <c r="F6" s="11">
        <f>E6/SUM($E$5:$E$16)</f>
        <v>6.307224394133025E-2</v>
      </c>
      <c r="G6" s="38">
        <f t="shared" si="0"/>
        <v>3.8168912825755401E-2</v>
      </c>
      <c r="H6" s="24"/>
      <c r="I6" s="68">
        <f t="shared" si="1"/>
        <v>6.4971554192483988E-2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347058</v>
      </c>
      <c r="F7" s="11">
        <f t="shared" ref="F7:F16" si="2">E7/SUM($E$5:$E$16)</f>
        <v>0.23832816355232284</v>
      </c>
      <c r="G7" s="38">
        <f t="shared" si="0"/>
        <v>0.14422710102105696</v>
      </c>
      <c r="H7" s="24"/>
      <c r="I7" s="68">
        <f t="shared" si="1"/>
        <v>0.25743061009919671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201101</v>
      </c>
      <c r="F8" s="11">
        <f t="shared" si="2"/>
        <v>0.13809804706572296</v>
      </c>
      <c r="G8" s="38">
        <f t="shared" si="0"/>
        <v>8.3571663071980981E-2</v>
      </c>
      <c r="H8" s="24"/>
      <c r="I8" s="68">
        <f t="shared" si="1"/>
        <v>0.14676332838804321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31678</v>
      </c>
      <c r="F9" s="11">
        <f t="shared" si="2"/>
        <v>2.1753596128054914E-2</v>
      </c>
      <c r="G9" s="38">
        <f t="shared" si="0"/>
        <v>1.3164445441813883E-2</v>
      </c>
      <c r="H9" s="24"/>
      <c r="I9" s="68">
        <f t="shared" si="1"/>
        <v>2.0725752494462523E-2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11545</v>
      </c>
      <c r="F10" s="11">
        <f t="shared" si="2"/>
        <v>7.9280657648334481E-3</v>
      </c>
      <c r="G10" s="38">
        <f t="shared" si="0"/>
        <v>4.7977625678938462E-3</v>
      </c>
      <c r="H10" s="24"/>
      <c r="I10" s="68">
        <f t="shared" si="1"/>
        <v>7.0351946740471998E-3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4934</v>
      </c>
      <c r="F11" s="11">
        <f t="shared" si="2"/>
        <v>3.3882266334940006E-3</v>
      </c>
      <c r="G11" s="38">
        <f t="shared" si="0"/>
        <v>2.0504253365082928E-3</v>
      </c>
      <c r="H11" s="24"/>
      <c r="I11" s="68">
        <f t="shared" si="1"/>
        <v>3.1953223373352782E-3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1637</v>
      </c>
      <c r="F12" s="11">
        <f t="shared" si="2"/>
        <v>1.1241441019516983E-3</v>
      </c>
      <c r="G12" s="38">
        <f t="shared" si="0"/>
        <v>6.8028907090881131E-4</v>
      </c>
      <c r="H12" s="24"/>
      <c r="I12" s="68">
        <f t="shared" si="1"/>
        <v>1.6207253369238633E-3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8658</v>
      </c>
      <c r="F13" s="11">
        <f t="shared" si="2"/>
        <v>5.9455342912020787E-3</v>
      </c>
      <c r="G13" s="38">
        <f t="shared" si="0"/>
        <v>3.5980102479709767E-3</v>
      </c>
      <c r="H13" s="24"/>
      <c r="I13" s="68">
        <f t="shared" si="1"/>
        <v>5.2033594727240243E-3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27667</v>
      </c>
      <c r="F14" s="11">
        <f t="shared" si="2"/>
        <v>1.8999202729809185E-2</v>
      </c>
      <c r="G14" s="38">
        <f t="shared" si="0"/>
        <v>1.1497591768377571E-2</v>
      </c>
      <c r="H14" s="24"/>
      <c r="I14" s="68">
        <f t="shared" si="1"/>
        <v>1.5746385574713362E-2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119666</v>
      </c>
      <c r="F15" s="11">
        <f t="shared" ref="F15" si="3">E15/SUM($E$5:$E$16)</f>
        <v>8.2175826575535682E-2</v>
      </c>
      <c r="G15" s="38">
        <f t="shared" ref="G15" si="4">E15/$E$29</f>
        <v>4.9729671325213082E-2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367577</v>
      </c>
      <c r="F17" s="61">
        <f>E17/SUM($E$17:$E$28)</f>
        <v>0.3868779542600812</v>
      </c>
      <c r="G17" s="35">
        <f t="shared" si="0"/>
        <v>0.15275419414627253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64496</v>
      </c>
      <c r="F18" s="61">
        <f t="shared" ref="F18:F28" si="6">E18/SUM($E$17:$E$28)</f>
        <v>6.7882594770505761E-2</v>
      </c>
      <c r="G18" s="38">
        <f t="shared" si="0"/>
        <v>2.6802641366728587E-2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272405</v>
      </c>
      <c r="F19" s="61">
        <f t="shared" si="6"/>
        <v>0.28670860562607947</v>
      </c>
      <c r="G19" s="38">
        <f t="shared" si="0"/>
        <v>0.11320350907813974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152060</v>
      </c>
      <c r="F20" s="61">
        <f t="shared" si="6"/>
        <v>0.16004445796333269</v>
      </c>
      <c r="G20" s="38">
        <f t="shared" si="0"/>
        <v>6.3191665316062226E-2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18195</v>
      </c>
      <c r="F21" s="61">
        <f t="shared" si="6"/>
        <v>1.9150394006595017E-2</v>
      </c>
      <c r="G21" s="38">
        <f t="shared" si="0"/>
        <v>7.5613070526486395E-3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5384</v>
      </c>
      <c r="F22" s="61">
        <f t="shared" si="6"/>
        <v>5.6667063111573279E-3</v>
      </c>
      <c r="G22" s="38">
        <f t="shared" si="0"/>
        <v>2.237432106153354E-3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2755</v>
      </c>
      <c r="F23" s="61">
        <f t="shared" si="6"/>
        <v>2.8996611974811365E-3</v>
      </c>
      <c r="G23" s="38">
        <f t="shared" si="0"/>
        <v>1.1448970008269856E-3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2263</v>
      </c>
      <c r="F24" s="61">
        <f t="shared" si="6"/>
        <v>2.3818269654808755E-3</v>
      </c>
      <c r="G24" s="38">
        <f t="shared" si="0"/>
        <v>9.4043626601505201E-4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3863</v>
      </c>
      <c r="F25" s="61">
        <f t="shared" si="6"/>
        <v>4.0658407280833499E-3</v>
      </c>
      <c r="G25" s="38">
        <f t="shared" si="0"/>
        <v>1.6053492247530472E-3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10224</v>
      </c>
      <c r="F26" s="61">
        <f t="shared" si="6"/>
        <v>1.0760847943029814E-2</v>
      </c>
      <c r="G26" s="38">
        <f t="shared" si="0"/>
        <v>4.2487938063357896E-3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50889</v>
      </c>
      <c r="F27" s="61">
        <f t="shared" si="6"/>
        <v>5.3561110228173336E-2</v>
      </c>
      <c r="G27" s="38">
        <f t="shared" si="0"/>
        <v>2.114797222326115E-2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2406330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41781</v>
      </c>
      <c r="F5" s="53">
        <f>E5/SUM($E$5:$E$9)</f>
        <v>3.9918292707394838E-2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258067</v>
      </c>
      <c r="F6" s="53">
        <f>E6/SUM($E$5:$E$9)</f>
        <v>0.24656169177662723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444950</v>
      </c>
      <c r="F7" s="53">
        <f>E7/SUM($E$5:$E$9)</f>
        <v>0.42511295421735557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193338</v>
      </c>
      <c r="F8" s="53">
        <f>E8/SUM($E$5:$E$9)</f>
        <v>0.18471848149786513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108527</v>
      </c>
      <c r="F9" s="54">
        <f>E9/SUM($E$5:$E$9)</f>
        <v>0.10368857980075727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41146</v>
      </c>
      <c r="F10" s="53">
        <f>E10/SUM($E$10:$E$14)</f>
        <v>3.9088053092721314E-2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287479</v>
      </c>
      <c r="F11" s="53">
        <f>E11/SUM($E$10:$E$14)</f>
        <v>0.27310053018622543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459693</v>
      </c>
      <c r="F12" s="53">
        <f>E12/SUM($E$10:$E$14)</f>
        <v>0.43670112259642102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180074</v>
      </c>
      <c r="F13" s="53">
        <f>E13/SUM($E$10:$E$14)</f>
        <v>0.1710674688333908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84257</v>
      </c>
      <c r="F14" s="54">
        <f>E14/SUM($E$10:$E$14)</f>
        <v>8.0042825291241432E-2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40830</v>
      </c>
      <c r="F15" s="53">
        <f>E15/SUM($E$15:$E$19)</f>
        <v>3.8488875649729554E-2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242987</v>
      </c>
      <c r="F16" s="53">
        <f>E16/SUM($E$15:$E$19)</f>
        <v>0.22905452920648628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435463</v>
      </c>
      <c r="F17" s="53">
        <f>E17/SUM($E$15:$E$19)</f>
        <v>0.41049427521572812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210319</v>
      </c>
      <c r="F18" s="53">
        <f>E18/SUM($E$15:$E$19)</f>
        <v>0.19825965804005558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131227</v>
      </c>
      <c r="F19" s="54">
        <f>E19/SUM($E$15:$E$19)</f>
        <v>0.12370266188800048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48716</v>
      </c>
      <c r="F20" s="53">
        <f>E20/SUM($E$20:$E$24)</f>
        <v>4.4959955405512661E-2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261060</v>
      </c>
      <c r="F21" s="53">
        <f t="shared" ref="F21:F24" si="0">E21/SUM($E$20:$E$24)</f>
        <v>0.24093205431815287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454420</v>
      </c>
      <c r="F22" s="53">
        <f t="shared" si="0"/>
        <v>0.41938383560581871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192112</v>
      </c>
      <c r="F23" s="53">
        <f t="shared" si="0"/>
        <v>0.17730000313785713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127234</v>
      </c>
      <c r="F24" s="74">
        <f t="shared" si="0"/>
        <v>0.11742415153265863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58704</v>
      </c>
      <c r="F25" s="47">
        <f>E25/SUM($E$25:$E$29)</f>
        <v>5.4853503470392341E-2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312065</v>
      </c>
      <c r="F26" s="53">
        <f t="shared" ref="F26:F29" si="1">E26/SUM($E$25:$E$29)</f>
        <v>0.29159611884178227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455656</v>
      </c>
      <c r="F27" s="53">
        <f t="shared" si="1"/>
        <v>0.42576873768917095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160037</v>
      </c>
      <c r="F28" s="53">
        <f t="shared" si="1"/>
        <v>0.14953989736459489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83734</v>
      </c>
      <c r="F29" s="54">
        <f t="shared" si="1"/>
        <v>7.8241742634059558E-2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57826</v>
      </c>
      <c r="F30" s="47">
        <f>E30/SUM($E$30:$E$34)</f>
        <v>5.7367006580350613E-2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376124</v>
      </c>
      <c r="F31" s="53">
        <f t="shared" ref="F31:F34" si="2">E31/SUM($E$30:$E$34)</f>
        <v>0.37313851871178699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419727</v>
      </c>
      <c r="F32" s="53">
        <f t="shared" si="2"/>
        <v>0.41639542024263865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102681</v>
      </c>
      <c r="F33" s="53">
        <f t="shared" si="2"/>
        <v>0.10186597037106114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51643</v>
      </c>
      <c r="F34" s="54">
        <f t="shared" si="2"/>
        <v>5.1233084094162606E-2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86295</v>
      </c>
      <c r="F35" s="47">
        <f>E35/SUM($E$35:$E$39)</f>
        <v>9.5616775012769953E-2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400715</v>
      </c>
      <c r="F36" s="53">
        <f t="shared" ref="F36:F39" si="3">E36/SUM($E$35:$E$39)</f>
        <v>0.44400111245428026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324322</v>
      </c>
      <c r="F37" s="53">
        <f t="shared" si="3"/>
        <v>0.35935597318143087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54489</v>
      </c>
      <c r="F38" s="53">
        <f t="shared" si="3"/>
        <v>6.0375021190924409E-2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36688</v>
      </c>
      <c r="F39" s="54">
        <f t="shared" si="3"/>
        <v>4.0651118160594524E-2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126719</v>
      </c>
      <c r="F40" s="47">
        <f>E40/SUM($E$40:$E$44)</f>
        <v>0.14110304434002183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394249</v>
      </c>
      <c r="F41" s="53">
        <f t="shared" ref="F41:F44" si="4">E41/SUM($E$40:$E$44)</f>
        <v>0.43900073491748881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278158</v>
      </c>
      <c r="F42" s="53">
        <f t="shared" si="4"/>
        <v>0.30973208916998862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59291</v>
      </c>
      <c r="F43" s="53">
        <f t="shared" si="4"/>
        <v>6.6021201256040801E-2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39643</v>
      </c>
      <c r="F44" s="54">
        <f t="shared" si="4"/>
        <v>4.4142930316459925E-2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2952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2761</v>
      </c>
      <c r="H6" s="101"/>
    </row>
    <row r="7" spans="1:9" ht="15" customHeight="1">
      <c r="B7" s="100"/>
      <c r="C7" s="109" t="s">
        <v>130</v>
      </c>
      <c r="D7" s="110" t="s">
        <v>111</v>
      </c>
      <c r="E7" s="111" t="s">
        <v>154</v>
      </c>
      <c r="F7" s="111" t="s">
        <v>155</v>
      </c>
      <c r="G7" s="125">
        <v>2352</v>
      </c>
      <c r="H7" s="101"/>
    </row>
    <row r="8" spans="1:9" ht="15" customHeight="1">
      <c r="B8" s="100"/>
      <c r="C8" s="109" t="s">
        <v>131</v>
      </c>
      <c r="D8" s="110" t="s">
        <v>112</v>
      </c>
      <c r="E8" s="111" t="s">
        <v>156</v>
      </c>
      <c r="F8" s="111" t="s">
        <v>157</v>
      </c>
      <c r="G8" s="125">
        <v>2341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2075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1768</v>
      </c>
      <c r="H10" s="101"/>
    </row>
    <row r="11" spans="1:9" ht="15" customHeight="1">
      <c r="B11" s="100"/>
      <c r="C11" s="109" t="s">
        <v>134</v>
      </c>
      <c r="D11" s="110" t="s">
        <v>116</v>
      </c>
      <c r="E11" s="111" t="s">
        <v>164</v>
      </c>
      <c r="F11" s="111" t="s">
        <v>165</v>
      </c>
      <c r="G11" s="125">
        <v>1731</v>
      </c>
      <c r="H11" s="101"/>
    </row>
    <row r="12" spans="1:9" ht="15" customHeight="1">
      <c r="B12" s="100"/>
      <c r="C12" s="109" t="s">
        <v>135</v>
      </c>
      <c r="D12" s="110" t="s">
        <v>114</v>
      </c>
      <c r="E12" s="111" t="s">
        <v>160</v>
      </c>
      <c r="F12" s="111" t="s">
        <v>161</v>
      </c>
      <c r="G12" s="125">
        <v>1729</v>
      </c>
      <c r="H12" s="101"/>
    </row>
    <row r="13" spans="1:9" ht="15" customHeight="1">
      <c r="B13" s="100"/>
      <c r="C13" s="109" t="s">
        <v>136</v>
      </c>
      <c r="D13" s="110" t="s">
        <v>117</v>
      </c>
      <c r="E13" s="111" t="s">
        <v>166</v>
      </c>
      <c r="F13" s="111" t="s">
        <v>167</v>
      </c>
      <c r="G13" s="125">
        <v>1687</v>
      </c>
      <c r="H13" s="101"/>
    </row>
    <row r="14" spans="1:9" ht="15" customHeight="1">
      <c r="B14" s="100"/>
      <c r="C14" s="109" t="s">
        <v>137</v>
      </c>
      <c r="D14" s="110" t="s">
        <v>120</v>
      </c>
      <c r="E14" s="111" t="s">
        <v>169</v>
      </c>
      <c r="F14" s="111" t="s">
        <v>170</v>
      </c>
      <c r="G14" s="125">
        <v>1643</v>
      </c>
      <c r="H14" s="101"/>
    </row>
    <row r="15" spans="1:9" ht="15" customHeight="1">
      <c r="B15" s="100"/>
      <c r="C15" s="109" t="s">
        <v>138</v>
      </c>
      <c r="D15" s="110" t="s">
        <v>118</v>
      </c>
      <c r="E15" s="111" t="s">
        <v>166</v>
      </c>
      <c r="F15" s="111" t="s">
        <v>168</v>
      </c>
      <c r="G15" s="125">
        <v>1614</v>
      </c>
      <c r="H15" s="101"/>
    </row>
    <row r="16" spans="1:9" ht="15" customHeight="1">
      <c r="B16" s="100"/>
      <c r="C16" s="109" t="s">
        <v>139</v>
      </c>
      <c r="D16" s="110" t="s">
        <v>124</v>
      </c>
      <c r="E16" s="111" t="s">
        <v>177</v>
      </c>
      <c r="F16" s="111" t="s">
        <v>178</v>
      </c>
      <c r="G16" s="125">
        <v>1599</v>
      </c>
      <c r="H16" s="101"/>
    </row>
    <row r="17" spans="2:8" ht="15" customHeight="1">
      <c r="B17" s="100"/>
      <c r="C17" s="109" t="s">
        <v>140</v>
      </c>
      <c r="D17" s="110" t="s">
        <v>121</v>
      </c>
      <c r="E17" s="111" t="s">
        <v>171</v>
      </c>
      <c r="F17" s="112" t="s">
        <v>172</v>
      </c>
      <c r="G17" s="125">
        <v>1592</v>
      </c>
      <c r="H17" s="101"/>
    </row>
    <row r="18" spans="2:8" ht="15" customHeight="1">
      <c r="B18" s="100"/>
      <c r="C18" s="109" t="s">
        <v>141</v>
      </c>
      <c r="D18" s="110" t="s">
        <v>119</v>
      </c>
      <c r="E18" s="111" t="s">
        <v>162</v>
      </c>
      <c r="F18" s="111" t="s">
        <v>189</v>
      </c>
      <c r="G18" s="125">
        <v>1561</v>
      </c>
      <c r="H18" s="101"/>
    </row>
    <row r="19" spans="2:8" ht="15" customHeight="1">
      <c r="B19" s="100"/>
      <c r="C19" s="109" t="s">
        <v>142</v>
      </c>
      <c r="D19" s="110" t="s">
        <v>123</v>
      </c>
      <c r="E19" s="111" t="s">
        <v>175</v>
      </c>
      <c r="F19" s="112" t="s">
        <v>176</v>
      </c>
      <c r="G19" s="125">
        <v>1551</v>
      </c>
      <c r="H19" s="101"/>
    </row>
    <row r="20" spans="2:8" ht="15" customHeight="1">
      <c r="B20" s="100"/>
      <c r="C20" s="109" t="s">
        <v>143</v>
      </c>
      <c r="D20" s="110" t="s">
        <v>122</v>
      </c>
      <c r="E20" s="111" t="s">
        <v>173</v>
      </c>
      <c r="F20" s="111" t="s">
        <v>174</v>
      </c>
      <c r="G20" s="125">
        <v>1550</v>
      </c>
      <c r="H20" s="101"/>
    </row>
    <row r="21" spans="2:8" ht="15" customHeight="1">
      <c r="B21" s="100"/>
      <c r="C21" s="109" t="s">
        <v>144</v>
      </c>
      <c r="D21" s="110" t="s">
        <v>203</v>
      </c>
      <c r="E21" s="111" t="s">
        <v>204</v>
      </c>
      <c r="F21" s="112" t="s">
        <v>166</v>
      </c>
      <c r="G21" s="125">
        <v>1516</v>
      </c>
      <c r="H21" s="101"/>
    </row>
    <row r="22" spans="2:8" ht="15" customHeight="1">
      <c r="B22" s="100"/>
      <c r="C22" s="109" t="s">
        <v>145</v>
      </c>
      <c r="D22" s="110" t="s">
        <v>188</v>
      </c>
      <c r="E22" s="111" t="s">
        <v>192</v>
      </c>
      <c r="F22" s="111" t="s">
        <v>193</v>
      </c>
      <c r="G22" s="125">
        <v>1510</v>
      </c>
      <c r="H22" s="101"/>
    </row>
    <row r="23" spans="2:8" ht="15" customHeight="1">
      <c r="B23" s="100"/>
      <c r="C23" s="109" t="s">
        <v>146</v>
      </c>
      <c r="D23" s="110" t="s">
        <v>125</v>
      </c>
      <c r="E23" s="111" t="s">
        <v>179</v>
      </c>
      <c r="F23" s="111" t="s">
        <v>194</v>
      </c>
      <c r="G23" s="125">
        <v>1505</v>
      </c>
      <c r="H23" s="101"/>
    </row>
    <row r="24" spans="2:8" ht="15" customHeight="1">
      <c r="B24" s="100"/>
      <c r="C24" s="113" t="s">
        <v>147</v>
      </c>
      <c r="D24" s="114" t="s">
        <v>187</v>
      </c>
      <c r="E24" s="115" t="s">
        <v>190</v>
      </c>
      <c r="F24" s="115" t="s">
        <v>191</v>
      </c>
      <c r="G24" s="126">
        <v>1499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2016-11-03T12:23:27Z</dcterms:modified>
</cp:coreProperties>
</file>