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<sst xmlns="http://schemas.openxmlformats.org/spreadsheetml/2006/main" count="135" uniqueCount="135">
  <si>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</si>
  <si>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</si>
  <si>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</si>
  <si>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</si>
  <si>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</si>
  <si>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</si>
  <si>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</si>
  <si>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</si>
  <si>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</si>
  <si>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</si>
  <si>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</si>
  <si>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</si>
  <si>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</si>
  <si>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</si>
  <si>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</si>
  <si>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</si>
  <si>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</si>
  <si>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</si>
  <si>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</si>
  <si>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</si>
  <si>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</si>
  <si>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</si>
  <si>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</si>
  <si>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</si>
  <si>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</si>
  <si>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</si>
  <si>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</si>
  <si>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</si>
  <si>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</si>
  <si>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</si>
  <si>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</si>
  <si>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</si>
  <si>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</si>
  <si>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</si>
  <si>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</si>
  <si>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</si>
  <si>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</si>
  <si>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</si>
  <si>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</si>
  <si>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</si>
  <si>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</si>
  <si>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</si>
  <si>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</si>
  <si>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</si>
  <si>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</si>
  <si>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</si>
  <si>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</si>
  <si>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</si>
  <si>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</si>
  <si>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</si>
  <si>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</si>
  <si>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</si>
  <si>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</si>
  <si>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</si>
  <si>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</si>
  <si>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</si>
  <si>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</si>
  <si>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</si>
  <si>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</si>
  <si>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</si>
  <si>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</si>
  <si>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</si>
  <si>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</si>
  <si>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</si>
  <si>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</si>
  <si>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</si>
  <si>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</si>
  <si>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</si>
  <si>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</si>
  <si>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</si>
  <si>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</si>
  <si>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</si>
  <si>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</si>
  <si>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</si>
  <si>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</si>
  <si>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</si>
  <si>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</si>
  <si>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</si>
  <si>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</si>
  <si>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</si>
  <si>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</si>
  <si>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</si>
  <si>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</si>
  <si>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</si>
  <si>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</si>
  <si>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</si>
  <si>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</si>
  <si>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</si>
  <si>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</si>
  <si>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</si>
  <si>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</si>
  <si>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</si>
  <si>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</si>
  <si>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</si>
  <si>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</si>
  <si>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</si>
  <si>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</si>
  <si>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</si>
  <si>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</si>
  <si>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</si>
  <si>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</si>
  <si>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</si>
  <si>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</si>
  <si>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</si>
  <si>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</si>
  <si>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</si>
  <si>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</si>
  <si>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</si>
  <si>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</si>
  <si>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</si>
  <si>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</si>
  <si>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</si>
  <si>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</si>
  <si>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</si>
  <si>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</si>
  <si>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</si>
  <si>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</si>
  <si>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</si>
  <si>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</si>
  <si>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</si>
  <si>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</si>
  <si>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</si>
  <si>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</si>
  <si>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</si>
  <si>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</si>
  <si>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</si>
  <si>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</si>
  <si>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</si>
  <si>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</si>
  <si>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</si>
  <si>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</si>
  <si>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</si>
  <si>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24/11/16 - VENCIMENTO 08/12/16</t>
  </si>
  <si>
    <t>6.3. Revisão de Remuneração pelo Transporte Coletivo ¹</t>
  </si>
  <si>
    <t xml:space="preserve">    ¹ Pagamento de combustível não fóssil de jul/16 a out/16 (áreas 7 e 8), set/16 e out/16 (áreas 2 e 5) e out/16  (áreas 1, 3 e 6 ).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</si>
</sst>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636645</v>
      </c>
      <c r="C7" s="9">
        <f t="shared" si="0"/>
        <v>802800</v>
      </c>
      <c r="D7" s="9">
        <f t="shared" si="0"/>
        <v>840394</v>
      </c>
      <c r="E7" s="9">
        <f t="shared" si="0"/>
        <v>564518</v>
      </c>
      <c r="F7" s="9">
        <f t="shared" si="0"/>
        <v>770113</v>
      </c>
      <c r="G7" s="9">
        <f t="shared" si="0"/>
        <v>1267793</v>
      </c>
      <c r="H7" s="9">
        <f t="shared" si="0"/>
        <v>595153</v>
      </c>
      <c r="I7" s="9">
        <f t="shared" si="0"/>
        <v>129602</v>
      </c>
      <c r="J7" s="9">
        <f t="shared" si="0"/>
        <v>343431</v>
      </c>
      <c r="K7" s="9">
        <f t="shared" si="0"/>
        <v>5950449</v>
      </c>
      <c r="L7" s="52"/>
    </row>
    <row r="8" spans="1:11" ht="17.25" customHeight="1">
      <c r="A8" s="10" t="s">
        <v>99</v>
      </c>
      <c r="B8" s="11">
        <f>B9+B12+B16</f>
        <v>304301</v>
      </c>
      <c r="C8" s="11">
        <f aca="true" t="shared" si="1" ref="C8:J8">C9+C12+C16</f>
        <v>392380</v>
      </c>
      <c r="D8" s="11">
        <f t="shared" si="1"/>
        <v>387083</v>
      </c>
      <c r="E8" s="11">
        <f t="shared" si="1"/>
        <v>278187</v>
      </c>
      <c r="F8" s="11">
        <f t="shared" si="1"/>
        <v>369448</v>
      </c>
      <c r="G8" s="11">
        <f t="shared" si="1"/>
        <v>612444</v>
      </c>
      <c r="H8" s="11">
        <f t="shared" si="1"/>
        <v>310389</v>
      </c>
      <c r="I8" s="11">
        <f t="shared" si="1"/>
        <v>57901</v>
      </c>
      <c r="J8" s="11">
        <f t="shared" si="1"/>
        <v>154689</v>
      </c>
      <c r="K8" s="11">
        <f>SUM(B8:J8)</f>
        <v>2866822</v>
      </c>
    </row>
    <row r="9" spans="1:11" ht="17.25" customHeight="1">
      <c r="A9" s="15" t="s">
        <v>17</v>
      </c>
      <c r="B9" s="13">
        <f>+B10+B11</f>
        <v>35588</v>
      </c>
      <c r="C9" s="13">
        <f aca="true" t="shared" si="2" ref="C9:J9">+C10+C11</f>
        <v>47591</v>
      </c>
      <c r="D9" s="13">
        <f t="shared" si="2"/>
        <v>43091</v>
      </c>
      <c r="E9" s="13">
        <f t="shared" si="2"/>
        <v>32458</v>
      </c>
      <c r="F9" s="13">
        <f t="shared" si="2"/>
        <v>38233</v>
      </c>
      <c r="G9" s="13">
        <f t="shared" si="2"/>
        <v>47790</v>
      </c>
      <c r="H9" s="13">
        <f t="shared" si="2"/>
        <v>45521</v>
      </c>
      <c r="I9" s="13">
        <f t="shared" si="2"/>
        <v>8127</v>
      </c>
      <c r="J9" s="13">
        <f t="shared" si="2"/>
        <v>15549</v>
      </c>
      <c r="K9" s="11">
        <f>SUM(B9:J9)</f>
        <v>313948</v>
      </c>
    </row>
    <row r="10" spans="1:11" ht="17.25" customHeight="1">
      <c r="A10" s="29" t="s">
        <v>18</v>
      </c>
      <c r="B10" s="13">
        <v>35588</v>
      </c>
      <c r="C10" s="13">
        <v>47591</v>
      </c>
      <c r="D10" s="13">
        <v>43091</v>
      </c>
      <c r="E10" s="13">
        <v>32458</v>
      </c>
      <c r="F10" s="13">
        <v>38233</v>
      </c>
      <c r="G10" s="13">
        <v>47790</v>
      </c>
      <c r="H10" s="13">
        <v>45521</v>
      </c>
      <c r="I10" s="13">
        <v>8127</v>
      </c>
      <c r="J10" s="13">
        <v>15549</v>
      </c>
      <c r="K10" s="11">
        <f>SUM(B10:J10)</f>
        <v>313948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221460</v>
      </c>
      <c r="C12" s="17">
        <f t="shared" si="3"/>
        <v>286982</v>
      </c>
      <c r="D12" s="17">
        <f t="shared" si="3"/>
        <v>285928</v>
      </c>
      <c r="E12" s="17">
        <f t="shared" si="3"/>
        <v>205226</v>
      </c>
      <c r="F12" s="17">
        <f t="shared" si="3"/>
        <v>267333</v>
      </c>
      <c r="G12" s="17">
        <f t="shared" si="3"/>
        <v>451353</v>
      </c>
      <c r="H12" s="17">
        <f t="shared" si="3"/>
        <v>222230</v>
      </c>
      <c r="I12" s="17">
        <f t="shared" si="3"/>
        <v>40519</v>
      </c>
      <c r="J12" s="17">
        <f t="shared" si="3"/>
        <v>114812</v>
      </c>
      <c r="K12" s="11">
        <f aca="true" t="shared" si="4" ref="K12:K27">SUM(B12:J12)</f>
        <v>2095843</v>
      </c>
    </row>
    <row r="13" spans="1:13" ht="17.25" customHeight="1">
      <c r="A13" s="14" t="s">
        <v>20</v>
      </c>
      <c r="B13" s="13">
        <v>109463</v>
      </c>
      <c r="C13" s="13">
        <v>151436</v>
      </c>
      <c r="D13" s="13">
        <v>155378</v>
      </c>
      <c r="E13" s="13">
        <v>108108</v>
      </c>
      <c r="F13" s="13">
        <v>139113</v>
      </c>
      <c r="G13" s="13">
        <v>221376</v>
      </c>
      <c r="H13" s="13">
        <v>104471</v>
      </c>
      <c r="I13" s="13">
        <v>23225</v>
      </c>
      <c r="J13" s="13">
        <v>62393</v>
      </c>
      <c r="K13" s="11">
        <f t="shared" si="4"/>
        <v>1074963</v>
      </c>
      <c r="L13" s="52"/>
      <c r="M13" s="53"/>
    </row>
    <row r="14" spans="1:12" ht="17.25" customHeight="1">
      <c r="A14" s="14" t="s">
        <v>21</v>
      </c>
      <c r="B14" s="13">
        <v>101525</v>
      </c>
      <c r="C14" s="13">
        <v>120457</v>
      </c>
      <c r="D14" s="13">
        <v>119138</v>
      </c>
      <c r="E14" s="13">
        <v>87317</v>
      </c>
      <c r="F14" s="13">
        <v>117777</v>
      </c>
      <c r="G14" s="13">
        <v>213558</v>
      </c>
      <c r="H14" s="13">
        <v>101055</v>
      </c>
      <c r="I14" s="13">
        <v>14662</v>
      </c>
      <c r="J14" s="13">
        <v>48747</v>
      </c>
      <c r="K14" s="11">
        <f t="shared" si="4"/>
        <v>924236</v>
      </c>
      <c r="L14" s="52"/>
    </row>
    <row r="15" spans="1:11" ht="17.25" customHeight="1">
      <c r="A15" s="14" t="s">
        <v>22</v>
      </c>
      <c r="B15" s="13">
        <v>10472</v>
      </c>
      <c r="C15" s="13">
        <v>15089</v>
      </c>
      <c r="D15" s="13">
        <v>11412</v>
      </c>
      <c r="E15" s="13">
        <v>9801</v>
      </c>
      <c r="F15" s="13">
        <v>10443</v>
      </c>
      <c r="G15" s="13">
        <v>16419</v>
      </c>
      <c r="H15" s="13">
        <v>16704</v>
      </c>
      <c r="I15" s="13">
        <v>2632</v>
      </c>
      <c r="J15" s="13">
        <v>3672</v>
      </c>
      <c r="K15" s="11">
        <f t="shared" si="4"/>
        <v>96644</v>
      </c>
    </row>
    <row r="16" spans="1:11" ht="17.25" customHeight="1">
      <c r="A16" s="15" t="s">
        <v>95</v>
      </c>
      <c r="B16" s="13">
        <f>B17+B18+B19</f>
        <v>47253</v>
      </c>
      <c r="C16" s="13">
        <f aca="true" t="shared" si="5" ref="C16:J16">C17+C18+C19</f>
        <v>57807</v>
      </c>
      <c r="D16" s="13">
        <f t="shared" si="5"/>
        <v>58064</v>
      </c>
      <c r="E16" s="13">
        <f t="shared" si="5"/>
        <v>40503</v>
      </c>
      <c r="F16" s="13">
        <f t="shared" si="5"/>
        <v>63882</v>
      </c>
      <c r="G16" s="13">
        <f t="shared" si="5"/>
        <v>113301</v>
      </c>
      <c r="H16" s="13">
        <f t="shared" si="5"/>
        <v>42638</v>
      </c>
      <c r="I16" s="13">
        <f t="shared" si="5"/>
        <v>9255</v>
      </c>
      <c r="J16" s="13">
        <f t="shared" si="5"/>
        <v>24328</v>
      </c>
      <c r="K16" s="11">
        <f t="shared" si="4"/>
        <v>457031</v>
      </c>
    </row>
    <row r="17" spans="1:11" ht="17.25" customHeight="1">
      <c r="A17" s="14" t="s">
        <v>96</v>
      </c>
      <c r="B17" s="13">
        <v>25794</v>
      </c>
      <c r="C17" s="13">
        <v>33935</v>
      </c>
      <c r="D17" s="13">
        <v>32264</v>
      </c>
      <c r="E17" s="13">
        <v>22650</v>
      </c>
      <c r="F17" s="13">
        <v>36340</v>
      </c>
      <c r="G17" s="13">
        <v>61423</v>
      </c>
      <c r="H17" s="13">
        <v>24980</v>
      </c>
      <c r="I17" s="13">
        <v>5599</v>
      </c>
      <c r="J17" s="13">
        <v>13436</v>
      </c>
      <c r="K17" s="11">
        <f t="shared" si="4"/>
        <v>256421</v>
      </c>
    </row>
    <row r="18" spans="1:11" ht="17.25" customHeight="1">
      <c r="A18" s="14" t="s">
        <v>97</v>
      </c>
      <c r="B18" s="13">
        <v>19089</v>
      </c>
      <c r="C18" s="13">
        <v>20605</v>
      </c>
      <c r="D18" s="13">
        <v>23723</v>
      </c>
      <c r="E18" s="13">
        <v>15974</v>
      </c>
      <c r="F18" s="13">
        <v>25281</v>
      </c>
      <c r="G18" s="13">
        <v>48300</v>
      </c>
      <c r="H18" s="13">
        <v>14560</v>
      </c>
      <c r="I18" s="13">
        <v>3147</v>
      </c>
      <c r="J18" s="13">
        <v>10019</v>
      </c>
      <c r="K18" s="11">
        <f t="shared" si="4"/>
        <v>180698</v>
      </c>
    </row>
    <row r="19" spans="1:11" ht="17.25" customHeight="1">
      <c r="A19" s="14" t="s">
        <v>98</v>
      </c>
      <c r="B19" s="13">
        <v>2370</v>
      </c>
      <c r="C19" s="13">
        <v>3267</v>
      </c>
      <c r="D19" s="13">
        <v>2077</v>
      </c>
      <c r="E19" s="13">
        <v>1879</v>
      </c>
      <c r="F19" s="13">
        <v>2261</v>
      </c>
      <c r="G19" s="13">
        <v>3578</v>
      </c>
      <c r="H19" s="13">
        <v>3098</v>
      </c>
      <c r="I19" s="13">
        <v>509</v>
      </c>
      <c r="J19" s="13">
        <v>873</v>
      </c>
      <c r="K19" s="11">
        <f t="shared" si="4"/>
        <v>19912</v>
      </c>
    </row>
    <row r="20" spans="1:11" ht="17.25" customHeight="1">
      <c r="A20" s="16" t="s">
        <v>23</v>
      </c>
      <c r="B20" s="11">
        <f>+B21+B22+B23</f>
        <v>158343</v>
      </c>
      <c r="C20" s="11">
        <f aca="true" t="shared" si="6" ref="C20:J20">+C21+C22+C23</f>
        <v>177245</v>
      </c>
      <c r="D20" s="11">
        <f t="shared" si="6"/>
        <v>203433</v>
      </c>
      <c r="E20" s="11">
        <f t="shared" si="6"/>
        <v>129800</v>
      </c>
      <c r="F20" s="11">
        <f t="shared" si="6"/>
        <v>202673</v>
      </c>
      <c r="G20" s="11">
        <f t="shared" si="6"/>
        <v>373071</v>
      </c>
      <c r="H20" s="11">
        <f t="shared" si="6"/>
        <v>137447</v>
      </c>
      <c r="I20" s="11">
        <f t="shared" si="6"/>
        <v>31746</v>
      </c>
      <c r="J20" s="11">
        <f t="shared" si="6"/>
        <v>77513</v>
      </c>
      <c r="K20" s="11">
        <f t="shared" si="4"/>
        <v>1491271</v>
      </c>
    </row>
    <row r="21" spans="1:12" ht="17.25" customHeight="1">
      <c r="A21" s="12" t="s">
        <v>24</v>
      </c>
      <c r="B21" s="13">
        <v>87957</v>
      </c>
      <c r="C21" s="13">
        <v>108956</v>
      </c>
      <c r="D21" s="13">
        <v>125416</v>
      </c>
      <c r="E21" s="13">
        <v>77999</v>
      </c>
      <c r="F21" s="13">
        <v>119132</v>
      </c>
      <c r="G21" s="13">
        <v>202558</v>
      </c>
      <c r="H21" s="13">
        <v>79542</v>
      </c>
      <c r="I21" s="13">
        <v>20161</v>
      </c>
      <c r="J21" s="13">
        <v>46737</v>
      </c>
      <c r="K21" s="11">
        <f t="shared" si="4"/>
        <v>868458</v>
      </c>
      <c r="L21" s="52"/>
    </row>
    <row r="22" spans="1:12" ht="17.25" customHeight="1">
      <c r="A22" s="12" t="s">
        <v>25</v>
      </c>
      <c r="B22" s="13">
        <v>65646</v>
      </c>
      <c r="C22" s="13">
        <v>62647</v>
      </c>
      <c r="D22" s="13">
        <v>73154</v>
      </c>
      <c r="E22" s="13">
        <v>48345</v>
      </c>
      <c r="F22" s="13">
        <v>78845</v>
      </c>
      <c r="G22" s="13">
        <v>162395</v>
      </c>
      <c r="H22" s="13">
        <v>51973</v>
      </c>
      <c r="I22" s="13">
        <v>10531</v>
      </c>
      <c r="J22" s="13">
        <v>29097</v>
      </c>
      <c r="K22" s="11">
        <f t="shared" si="4"/>
        <v>582633</v>
      </c>
      <c r="L22" s="52"/>
    </row>
    <row r="23" spans="1:11" ht="17.25" customHeight="1">
      <c r="A23" s="12" t="s">
        <v>26</v>
      </c>
      <c r="B23" s="13">
        <v>4740</v>
      </c>
      <c r="C23" s="13">
        <v>5642</v>
      </c>
      <c r="D23" s="13">
        <v>4863</v>
      </c>
      <c r="E23" s="13">
        <v>3456</v>
      </c>
      <c r="F23" s="13">
        <v>4696</v>
      </c>
      <c r="G23" s="13">
        <v>8118</v>
      </c>
      <c r="H23" s="13">
        <v>5932</v>
      </c>
      <c r="I23" s="13">
        <v>1054</v>
      </c>
      <c r="J23" s="13">
        <v>1679</v>
      </c>
      <c r="K23" s="11">
        <f t="shared" si="4"/>
        <v>40180</v>
      </c>
    </row>
    <row r="24" spans="1:11" ht="17.25" customHeight="1">
      <c r="A24" s="16" t="s">
        <v>27</v>
      </c>
      <c r="B24" s="13">
        <f>+B25+B26</f>
        <v>174001</v>
      </c>
      <c r="C24" s="13">
        <f aca="true" t="shared" si="7" ref="C24:J24">+C25+C26</f>
        <v>233175</v>
      </c>
      <c r="D24" s="13">
        <f t="shared" si="7"/>
        <v>249878</v>
      </c>
      <c r="E24" s="13">
        <f t="shared" si="7"/>
        <v>156531</v>
      </c>
      <c r="F24" s="13">
        <f t="shared" si="7"/>
        <v>197992</v>
      </c>
      <c r="G24" s="13">
        <f t="shared" si="7"/>
        <v>282278</v>
      </c>
      <c r="H24" s="13">
        <f t="shared" si="7"/>
        <v>136858</v>
      </c>
      <c r="I24" s="13">
        <f t="shared" si="7"/>
        <v>39955</v>
      </c>
      <c r="J24" s="13">
        <f t="shared" si="7"/>
        <v>111229</v>
      </c>
      <c r="K24" s="11">
        <f t="shared" si="4"/>
        <v>1581897</v>
      </c>
    </row>
    <row r="25" spans="1:12" ht="17.25" customHeight="1">
      <c r="A25" s="12" t="s">
        <v>130</v>
      </c>
      <c r="B25" s="13">
        <v>69716</v>
      </c>
      <c r="C25" s="13">
        <v>103477</v>
      </c>
      <c r="D25" s="13">
        <v>119431</v>
      </c>
      <c r="E25" s="13">
        <v>73881</v>
      </c>
      <c r="F25" s="13">
        <v>87262</v>
      </c>
      <c r="G25" s="13">
        <v>115692</v>
      </c>
      <c r="H25" s="13">
        <v>58287</v>
      </c>
      <c r="I25" s="13">
        <v>21518</v>
      </c>
      <c r="J25" s="13">
        <v>50266</v>
      </c>
      <c r="K25" s="11">
        <f t="shared" si="4"/>
        <v>699530</v>
      </c>
      <c r="L25" s="52"/>
    </row>
    <row r="26" spans="1:12" ht="17.25" customHeight="1">
      <c r="A26" s="12" t="s">
        <v>131</v>
      </c>
      <c r="B26" s="13">
        <v>104285</v>
      </c>
      <c r="C26" s="13">
        <v>129698</v>
      </c>
      <c r="D26" s="13">
        <v>130447</v>
      </c>
      <c r="E26" s="13">
        <v>82650</v>
      </c>
      <c r="F26" s="13">
        <v>110730</v>
      </c>
      <c r="G26" s="13">
        <v>166586</v>
      </c>
      <c r="H26" s="13">
        <v>78571</v>
      </c>
      <c r="I26" s="13">
        <v>18437</v>
      </c>
      <c r="J26" s="13">
        <v>60963</v>
      </c>
      <c r="K26" s="11">
        <f t="shared" si="4"/>
        <v>882367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10459</v>
      </c>
      <c r="I27" s="11">
        <v>0</v>
      </c>
      <c r="J27" s="11">
        <v>0</v>
      </c>
      <c r="K27" s="11">
        <f t="shared" si="4"/>
        <v>10459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2609.34</v>
      </c>
      <c r="I35" s="19">
        <v>0</v>
      </c>
      <c r="J35" s="19">
        <v>0</v>
      </c>
      <c r="K35" s="23">
        <f>SUM(B35:J35)</f>
        <v>2609.34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1788691.22</v>
      </c>
      <c r="C47" s="22">
        <f aca="true" t="shared" si="12" ref="C47:H47">+C48+C57</f>
        <v>2521018.54</v>
      </c>
      <c r="D47" s="22">
        <f t="shared" si="12"/>
        <v>2969063.1499999994</v>
      </c>
      <c r="E47" s="22">
        <f t="shared" si="12"/>
        <v>1703753.0899999999</v>
      </c>
      <c r="F47" s="22">
        <f t="shared" si="12"/>
        <v>2293861.68</v>
      </c>
      <c r="G47" s="22">
        <f t="shared" si="12"/>
        <v>3183286.9499999997</v>
      </c>
      <c r="H47" s="22">
        <f t="shared" si="12"/>
        <v>1719991.4500000002</v>
      </c>
      <c r="I47" s="22">
        <f>+I48+I57</f>
        <v>655724.2999999999</v>
      </c>
      <c r="J47" s="22">
        <f>+J48+J57</f>
        <v>1045733.74</v>
      </c>
      <c r="K47" s="22">
        <f>SUM(B47:J47)</f>
        <v>17881124.119999997</v>
      </c>
    </row>
    <row r="48" spans="1:11" ht="17.25" customHeight="1">
      <c r="A48" s="16" t="s">
        <v>113</v>
      </c>
      <c r="B48" s="23">
        <f>SUM(B49:B56)</f>
        <v>1769890.25</v>
      </c>
      <c r="C48" s="23">
        <f aca="true" t="shared" si="13" ref="C48:J48">SUM(C49:C56)</f>
        <v>2497339.13</v>
      </c>
      <c r="D48" s="23">
        <f t="shared" si="13"/>
        <v>2943226.6299999994</v>
      </c>
      <c r="E48" s="23">
        <f t="shared" si="13"/>
        <v>1681034.5699999998</v>
      </c>
      <c r="F48" s="23">
        <f t="shared" si="13"/>
        <v>2270106.8400000003</v>
      </c>
      <c r="G48" s="23">
        <f t="shared" si="13"/>
        <v>3153585.19</v>
      </c>
      <c r="H48" s="23">
        <f t="shared" si="13"/>
        <v>1699832.2500000002</v>
      </c>
      <c r="I48" s="23">
        <f t="shared" si="13"/>
        <v>655724.2999999999</v>
      </c>
      <c r="J48" s="23">
        <f t="shared" si="13"/>
        <v>1031720.15</v>
      </c>
      <c r="K48" s="23">
        <f aca="true" t="shared" si="14" ref="K48:K57">SUM(B48:J48)</f>
        <v>17702459.31</v>
      </c>
    </row>
    <row r="49" spans="1:11" ht="17.25" customHeight="1">
      <c r="A49" s="34" t="s">
        <v>44</v>
      </c>
      <c r="B49" s="23">
        <f aca="true" t="shared" si="15" ref="B49:H49">ROUND(B30*B7,2)</f>
        <v>1768854.47</v>
      </c>
      <c r="C49" s="23">
        <f t="shared" si="15"/>
        <v>2489964.48</v>
      </c>
      <c r="D49" s="23">
        <f t="shared" si="15"/>
        <v>2941042.84</v>
      </c>
      <c r="E49" s="23">
        <f t="shared" si="15"/>
        <v>1680174.92</v>
      </c>
      <c r="F49" s="23">
        <f t="shared" si="15"/>
        <v>2268444.85</v>
      </c>
      <c r="G49" s="23">
        <f t="shared" si="15"/>
        <v>3151099.5</v>
      </c>
      <c r="H49" s="23">
        <f t="shared" si="15"/>
        <v>1696245.57</v>
      </c>
      <c r="I49" s="23">
        <f>ROUND(I30*I7,2)</f>
        <v>654658.58</v>
      </c>
      <c r="J49" s="23">
        <f>ROUND(J30*J7,2)</f>
        <v>1029503.11</v>
      </c>
      <c r="K49" s="23">
        <f t="shared" si="14"/>
        <v>17679988.32</v>
      </c>
    </row>
    <row r="50" spans="1:11" ht="17.25" customHeight="1">
      <c r="A50" s="34" t="s">
        <v>45</v>
      </c>
      <c r="B50" s="19">
        <v>0</v>
      </c>
      <c r="C50" s="23">
        <f>ROUND(C31*C7,2)</f>
        <v>5534.65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5534.65</v>
      </c>
    </row>
    <row r="51" spans="1:11" ht="17.25" customHeight="1">
      <c r="A51" s="66" t="s">
        <v>106</v>
      </c>
      <c r="B51" s="67">
        <f aca="true" t="shared" si="16" ref="B51:H51">ROUND(B32*B7,2)</f>
        <v>-3055.9</v>
      </c>
      <c r="C51" s="67">
        <f t="shared" si="16"/>
        <v>-3933.72</v>
      </c>
      <c r="D51" s="67">
        <f t="shared" si="16"/>
        <v>-4201.97</v>
      </c>
      <c r="E51" s="67">
        <f t="shared" si="16"/>
        <v>-2585.75</v>
      </c>
      <c r="F51" s="67">
        <f t="shared" si="16"/>
        <v>-3619.53</v>
      </c>
      <c r="G51" s="67">
        <f t="shared" si="16"/>
        <v>-4944.39</v>
      </c>
      <c r="H51" s="67">
        <f t="shared" si="16"/>
        <v>-2737.7</v>
      </c>
      <c r="I51" s="19">
        <v>0</v>
      </c>
      <c r="J51" s="19">
        <v>0</v>
      </c>
      <c r="K51" s="67">
        <f>SUM(B51:J51)</f>
        <v>-25078.96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2609.34</v>
      </c>
      <c r="I53" s="31">
        <f>+I35</f>
        <v>0</v>
      </c>
      <c r="J53" s="31">
        <f>+J35</f>
        <v>0</v>
      </c>
      <c r="K53" s="23">
        <f t="shared" si="14"/>
        <v>2609.34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-215258.35</v>
      </c>
      <c r="C61" s="35">
        <f t="shared" si="17"/>
        <v>-162044.77</v>
      </c>
      <c r="D61" s="35">
        <f t="shared" si="17"/>
        <v>-177637.09</v>
      </c>
      <c r="E61" s="35">
        <f t="shared" si="17"/>
        <v>-261085.23</v>
      </c>
      <c r="F61" s="35">
        <f t="shared" si="17"/>
        <v>-220450</v>
      </c>
      <c r="G61" s="35">
        <f t="shared" si="17"/>
        <v>-169482.82000000004</v>
      </c>
      <c r="H61" s="35">
        <f t="shared" si="17"/>
        <v>-154912.4</v>
      </c>
      <c r="I61" s="35">
        <f t="shared" si="17"/>
        <v>-98519.43</v>
      </c>
      <c r="J61" s="35">
        <f t="shared" si="17"/>
        <v>-69982.7</v>
      </c>
      <c r="K61" s="35">
        <f>SUM(B61:J61)</f>
        <v>-1529372.7899999998</v>
      </c>
    </row>
    <row r="62" spans="1:11" ht="18.75" customHeight="1">
      <c r="A62" s="16" t="s">
        <v>75</v>
      </c>
      <c r="B62" s="35">
        <f aca="true" t="shared" si="18" ref="B62:J62">B63+B64+B65+B66+B67+B68</f>
        <v>-208876.85</v>
      </c>
      <c r="C62" s="35">
        <f t="shared" si="18"/>
        <v>-183908.33</v>
      </c>
      <c r="D62" s="35">
        <f t="shared" si="18"/>
        <v>-193573.69</v>
      </c>
      <c r="E62" s="35">
        <f t="shared" si="18"/>
        <v>-275174.33</v>
      </c>
      <c r="F62" s="35">
        <f t="shared" si="18"/>
        <v>-265679.93</v>
      </c>
      <c r="G62" s="35">
        <f t="shared" si="18"/>
        <v>-258757.01</v>
      </c>
      <c r="H62" s="35">
        <f t="shared" si="18"/>
        <v>-172979.8</v>
      </c>
      <c r="I62" s="35">
        <f t="shared" si="18"/>
        <v>-30882.6</v>
      </c>
      <c r="J62" s="35">
        <f t="shared" si="18"/>
        <v>-59086.2</v>
      </c>
      <c r="K62" s="35">
        <f aca="true" t="shared" si="19" ref="K62:K91">SUM(B62:J62)</f>
        <v>-1648918.74</v>
      </c>
    </row>
    <row r="63" spans="1:11" ht="18.75" customHeight="1">
      <c r="A63" s="12" t="s">
        <v>76</v>
      </c>
      <c r="B63" s="35">
        <f>-ROUND(B9*$D$3,2)</f>
        <v>-135234.4</v>
      </c>
      <c r="C63" s="35">
        <f aca="true" t="shared" si="20" ref="C63:J63">-ROUND(C9*$D$3,2)</f>
        <v>-180845.8</v>
      </c>
      <c r="D63" s="35">
        <f t="shared" si="20"/>
        <v>-163745.8</v>
      </c>
      <c r="E63" s="35">
        <f t="shared" si="20"/>
        <v>-123340.4</v>
      </c>
      <c r="F63" s="35">
        <f t="shared" si="20"/>
        <v>-145285.4</v>
      </c>
      <c r="G63" s="35">
        <f t="shared" si="20"/>
        <v>-181602</v>
      </c>
      <c r="H63" s="35">
        <f t="shared" si="20"/>
        <v>-172979.8</v>
      </c>
      <c r="I63" s="35">
        <f t="shared" si="20"/>
        <v>-30882.6</v>
      </c>
      <c r="J63" s="35">
        <f t="shared" si="20"/>
        <v>-59086.2</v>
      </c>
      <c r="K63" s="35">
        <f t="shared" si="19"/>
        <v>-1193002.4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-1098.2</v>
      </c>
      <c r="C65" s="35">
        <v>-399</v>
      </c>
      <c r="D65" s="35">
        <v>-300.2</v>
      </c>
      <c r="E65" s="35">
        <v>-1516.2</v>
      </c>
      <c r="F65" s="35">
        <v>-798</v>
      </c>
      <c r="G65" s="35">
        <v>-608</v>
      </c>
      <c r="H65" s="19">
        <v>0</v>
      </c>
      <c r="I65" s="19">
        <v>0</v>
      </c>
      <c r="J65" s="19">
        <v>0</v>
      </c>
      <c r="K65" s="35">
        <f t="shared" si="19"/>
        <v>-4719.6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-72544.25</v>
      </c>
      <c r="C67" s="35">
        <v>-2663.53</v>
      </c>
      <c r="D67" s="35">
        <v>-29527.69</v>
      </c>
      <c r="E67" s="35">
        <v>-150317.73</v>
      </c>
      <c r="F67" s="35">
        <v>-119596.53</v>
      </c>
      <c r="G67" s="35">
        <v>-76547.01</v>
      </c>
      <c r="H67" s="19">
        <v>0</v>
      </c>
      <c r="I67" s="19">
        <v>0</v>
      </c>
      <c r="J67" s="19">
        <v>0</v>
      </c>
      <c r="K67" s="35">
        <f t="shared" si="19"/>
        <v>-451196.74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-23018.86</v>
      </c>
      <c r="E69" s="67">
        <f t="shared" si="21"/>
        <v>-14663</v>
      </c>
      <c r="F69" s="67">
        <f t="shared" si="21"/>
        <v>-20543.33</v>
      </c>
      <c r="G69" s="67">
        <f t="shared" si="21"/>
        <v>-31211.53</v>
      </c>
      <c r="H69" s="67">
        <f t="shared" si="21"/>
        <v>-15035</v>
      </c>
      <c r="I69" s="67">
        <f t="shared" si="21"/>
        <v>-67636.83</v>
      </c>
      <c r="J69" s="67">
        <f t="shared" si="21"/>
        <v>-10896.5</v>
      </c>
      <c r="K69" s="67">
        <f t="shared" si="19"/>
        <v>-220436.47000000003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35">
        <v>8855</v>
      </c>
      <c r="C101" s="35">
        <v>44058.48</v>
      </c>
      <c r="D101" s="35">
        <v>38955.46</v>
      </c>
      <c r="E101" s="35">
        <v>28752.1</v>
      </c>
      <c r="F101" s="35">
        <v>65773.26</v>
      </c>
      <c r="G101" s="35">
        <v>120485.72</v>
      </c>
      <c r="H101" s="35">
        <v>33102.4</v>
      </c>
      <c r="I101" s="19">
        <v>0</v>
      </c>
      <c r="J101" s="19">
        <v>0</v>
      </c>
      <c r="K101" s="35">
        <f>SUM(B101:J101)</f>
        <v>339982.42000000004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1573432.8699999999</v>
      </c>
      <c r="C104" s="24">
        <f t="shared" si="22"/>
        <v>2358973.77</v>
      </c>
      <c r="D104" s="24">
        <f t="shared" si="22"/>
        <v>2791426.0599999996</v>
      </c>
      <c r="E104" s="24">
        <f t="shared" si="22"/>
        <v>1442667.8599999999</v>
      </c>
      <c r="F104" s="24">
        <f t="shared" si="22"/>
        <v>2073411.6800000004</v>
      </c>
      <c r="G104" s="24">
        <f t="shared" si="22"/>
        <v>3013804.13</v>
      </c>
      <c r="H104" s="24">
        <f t="shared" si="22"/>
        <v>1565079.05</v>
      </c>
      <c r="I104" s="24">
        <f>+I105+I106</f>
        <v>557204.87</v>
      </c>
      <c r="J104" s="24">
        <f>+J105+J106</f>
        <v>975751.04</v>
      </c>
      <c r="K104" s="48">
        <f>SUM(B104:J104)</f>
        <v>16351751.329999998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1554631.9</v>
      </c>
      <c r="C105" s="24">
        <f t="shared" si="23"/>
        <v>2335294.36</v>
      </c>
      <c r="D105" s="24">
        <f t="shared" si="23"/>
        <v>2765589.5399999996</v>
      </c>
      <c r="E105" s="24">
        <f t="shared" si="23"/>
        <v>1419949.3399999999</v>
      </c>
      <c r="F105" s="24">
        <f t="shared" si="23"/>
        <v>2049656.8400000003</v>
      </c>
      <c r="G105" s="24">
        <f t="shared" si="23"/>
        <v>2984102.37</v>
      </c>
      <c r="H105" s="24">
        <f t="shared" si="23"/>
        <v>1544919.85</v>
      </c>
      <c r="I105" s="24">
        <f t="shared" si="23"/>
        <v>557204.87</v>
      </c>
      <c r="J105" s="24">
        <f t="shared" si="23"/>
        <v>961737.4500000001</v>
      </c>
      <c r="K105" s="48">
        <f>SUM(B105:J105)</f>
        <v>16173086.519999996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16351751.319999997</v>
      </c>
      <c r="L112" s="54"/>
    </row>
    <row r="113" spans="1:11" ht="18.75" customHeight="1">
      <c r="A113" s="26" t="s">
        <v>71</v>
      </c>
      <c r="B113" s="27">
        <v>208679.88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208679.88</v>
      </c>
    </row>
    <row r="114" spans="1:11" ht="18.75" customHeight="1">
      <c r="A114" s="26" t="s">
        <v>72</v>
      </c>
      <c r="B114" s="27">
        <v>1364752.99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1364752.99</v>
      </c>
    </row>
    <row r="115" spans="1:11" ht="18.75" customHeight="1">
      <c r="A115" s="26" t="s">
        <v>73</v>
      </c>
      <c r="B115" s="40">
        <v>0</v>
      </c>
      <c r="C115" s="27">
        <f>+C104</f>
        <v>2358973.77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2358973.77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2791426.0599999996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2791426.0599999996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1442667.8599999999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1442667.8599999999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395905.54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395905.54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757961.06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757961.06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135712.67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135712.67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783832.4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783832.4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882740.38</v>
      </c>
      <c r="H122" s="40">
        <v>0</v>
      </c>
      <c r="I122" s="40">
        <v>0</v>
      </c>
      <c r="J122" s="40">
        <v>0</v>
      </c>
      <c r="K122" s="41">
        <f t="shared" si="25"/>
        <v>882740.38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69000.69</v>
      </c>
      <c r="H123" s="40">
        <v>0</v>
      </c>
      <c r="I123" s="40">
        <v>0</v>
      </c>
      <c r="J123" s="40">
        <v>0</v>
      </c>
      <c r="K123" s="41">
        <f t="shared" si="25"/>
        <v>69000.69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430788.5</v>
      </c>
      <c r="H124" s="40">
        <v>0</v>
      </c>
      <c r="I124" s="40">
        <v>0</v>
      </c>
      <c r="J124" s="40">
        <v>0</v>
      </c>
      <c r="K124" s="41">
        <f t="shared" si="25"/>
        <v>430788.5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419469.71</v>
      </c>
      <c r="H125" s="40">
        <v>0</v>
      </c>
      <c r="I125" s="40">
        <v>0</v>
      </c>
      <c r="J125" s="40">
        <v>0</v>
      </c>
      <c r="K125" s="41">
        <f t="shared" si="25"/>
        <v>419469.71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1211804.86</v>
      </c>
      <c r="H126" s="40">
        <v>0</v>
      </c>
      <c r="I126" s="40">
        <v>0</v>
      </c>
      <c r="J126" s="40">
        <v>0</v>
      </c>
      <c r="K126" s="41">
        <f t="shared" si="25"/>
        <v>1211804.86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577568.51</v>
      </c>
      <c r="I127" s="40">
        <v>0</v>
      </c>
      <c r="J127" s="40">
        <v>0</v>
      </c>
      <c r="K127" s="41">
        <f t="shared" si="25"/>
        <v>577568.51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987510.53</v>
      </c>
      <c r="I128" s="40">
        <v>0</v>
      </c>
      <c r="J128" s="40">
        <v>0</v>
      </c>
      <c r="K128" s="41">
        <f t="shared" si="25"/>
        <v>987510.53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557204.87</v>
      </c>
      <c r="J129" s="40">
        <v>0</v>
      </c>
      <c r="K129" s="41">
        <f t="shared" si="25"/>
        <v>557204.87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975751.04</v>
      </c>
      <c r="K130" s="44">
        <f t="shared" si="25"/>
        <v>975751.04</v>
      </c>
    </row>
    <row r="131" spans="1:11" ht="18.75" customHeight="1">
      <c r="A131" s="85" t="s">
        <v>134</v>
      </c>
      <c r="B131" s="85"/>
      <c r="C131" s="85"/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8">
    <mergeCell ref="A131:C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2016-12-07T17:05:32Z</dcterms:modified>
  <cp:category/>
  <cp:version/>
  <cp:contentType/>
  <cp:contentStatus/>
</cp:coreProperties>
</file>