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<sst xmlns="http://schemas.openxmlformats.org/spreadsheetml/2006/main" count="134" uniqueCount="134">
  <si>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</si>
  <si>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</si>
  <si>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</si>
  <si>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</si>
  <si>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</si>
  <si>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</si>
  <si>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</si>
  <si>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</si>
  <si>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</si>
  <si>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</si>
  <si>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</si>
  <si>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</si>
  <si>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</si>
  <si>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</si>
  <si>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</si>
  <si>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</si>
  <si>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</si>
  <si>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</si>
  <si>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</si>
  <si>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</si>
  <si>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</si>
  <si>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</si>
  <si>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</si>
  <si>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</si>
  <si>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</si>
  <si>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</si>
  <si>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</si>
  <si>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</si>
  <si>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</si>
  <si>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</si>
  <si>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</si>
  <si>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</si>
  <si>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</si>
  <si>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</si>
  <si>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</si>
  <si>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</si>
  <si>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</si>
  <si>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</si>
  <si>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</si>
  <si>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</si>
  <si>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</si>
  <si>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</si>
  <si>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</si>
  <si>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</si>
  <si>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</si>
  <si>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</si>
  <si>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</si>
  <si>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</si>
  <si>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</si>
  <si>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</si>
  <si>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</si>
  <si>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</si>
  <si>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</si>
  <si>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</si>
  <si>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</si>
  <si>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</si>
  <si>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</si>
  <si>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</si>
  <si>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</si>
  <si>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</si>
  <si>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</si>
  <si>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</si>
  <si>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</si>
  <si>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</si>
  <si>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</si>
  <si>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</si>
  <si>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</si>
  <si>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</si>
  <si>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</si>
  <si>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</si>
  <si>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</si>
  <si>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</si>
  <si>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</si>
  <si>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</si>
  <si>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</si>
  <si>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</si>
  <si>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</si>
  <si>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</si>
  <si>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</si>
  <si>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</si>
  <si>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</si>
  <si>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</si>
  <si>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</si>
  <si>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</si>
  <si>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</si>
  <si>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</si>
  <si>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</si>
  <si>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</si>
  <si>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</si>
  <si>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</si>
  <si>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</si>
  <si>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</si>
  <si>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</si>
  <si>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</si>
  <si>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</si>
  <si>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</si>
  <si>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</si>
  <si>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</si>
  <si>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</si>
  <si>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</si>
  <si>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</si>
  <si>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</si>
  <si>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</si>
  <si>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</si>
  <si>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</si>
  <si>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</si>
  <si>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</si>
  <si>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</si>
  <si>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</si>
  <si>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</si>
  <si>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</si>
  <si>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</si>
  <si>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</si>
  <si>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</si>
  <si>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</si>
  <si>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</si>
  <si>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</si>
  <si>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</si>
  <si>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</si>
  <si>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</si>
  <si>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</si>
  <si>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</si>
  <si>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</si>
  <si>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</si>
  <si>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</si>
  <si>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</si>
  <si>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</si>
  <si>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</si>
  <si>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</si>
  <si>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</si>
  <si>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</si>
  <si>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</si>
  <si>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</si>
  <si>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22/11/16 - VENCIMENTO 06/12/16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</si>
</sst>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643345</v>
      </c>
      <c r="C7" s="9">
        <f t="shared" si="0"/>
        <v>815670</v>
      </c>
      <c r="D7" s="9">
        <f t="shared" si="0"/>
        <v>851547</v>
      </c>
      <c r="E7" s="9">
        <f t="shared" si="0"/>
        <v>569042</v>
      </c>
      <c r="F7" s="9">
        <f t="shared" si="0"/>
        <v>764127</v>
      </c>
      <c r="G7" s="9">
        <f t="shared" si="0"/>
        <v>1268998</v>
      </c>
      <c r="H7" s="9">
        <f t="shared" si="0"/>
        <v>599460</v>
      </c>
      <c r="I7" s="9">
        <f t="shared" si="0"/>
        <v>129759</v>
      </c>
      <c r="J7" s="9">
        <f t="shared" si="0"/>
        <v>346519</v>
      </c>
      <c r="K7" s="9">
        <f t="shared" si="0"/>
        <v>5988467</v>
      </c>
      <c r="L7" s="52"/>
    </row>
    <row r="8" spans="1:11" ht="17.25" customHeight="1">
      <c r="A8" s="10" t="s">
        <v>99</v>
      </c>
      <c r="B8" s="11">
        <f>B9+B12+B16</f>
        <v>307811</v>
      </c>
      <c r="C8" s="11">
        <f aca="true" t="shared" si="1" ref="C8:J8">C9+C12+C16</f>
        <v>398923</v>
      </c>
      <c r="D8" s="11">
        <f t="shared" si="1"/>
        <v>392385</v>
      </c>
      <c r="E8" s="11">
        <f t="shared" si="1"/>
        <v>279752</v>
      </c>
      <c r="F8" s="11">
        <f t="shared" si="1"/>
        <v>366133</v>
      </c>
      <c r="G8" s="11">
        <f t="shared" si="1"/>
        <v>613874</v>
      </c>
      <c r="H8" s="11">
        <f t="shared" si="1"/>
        <v>312718</v>
      </c>
      <c r="I8" s="11">
        <f t="shared" si="1"/>
        <v>58476</v>
      </c>
      <c r="J8" s="11">
        <f t="shared" si="1"/>
        <v>155782</v>
      </c>
      <c r="K8" s="11">
        <f>SUM(B8:J8)</f>
        <v>2885854</v>
      </c>
    </row>
    <row r="9" spans="1:11" ht="17.25" customHeight="1">
      <c r="A9" s="15" t="s">
        <v>17</v>
      </c>
      <c r="B9" s="13">
        <f>+B10+B11</f>
        <v>36749</v>
      </c>
      <c r="C9" s="13">
        <f aca="true" t="shared" si="2" ref="C9:J9">+C10+C11</f>
        <v>49819</v>
      </c>
      <c r="D9" s="13">
        <f t="shared" si="2"/>
        <v>45217</v>
      </c>
      <c r="E9" s="13">
        <f t="shared" si="2"/>
        <v>33698</v>
      </c>
      <c r="F9" s="13">
        <f t="shared" si="2"/>
        <v>37940</v>
      </c>
      <c r="G9" s="13">
        <f t="shared" si="2"/>
        <v>49504</v>
      </c>
      <c r="H9" s="13">
        <f t="shared" si="2"/>
        <v>46618</v>
      </c>
      <c r="I9" s="13">
        <f t="shared" si="2"/>
        <v>8301</v>
      </c>
      <c r="J9" s="13">
        <f t="shared" si="2"/>
        <v>16238</v>
      </c>
      <c r="K9" s="11">
        <f>SUM(B9:J9)</f>
        <v>324084</v>
      </c>
    </row>
    <row r="10" spans="1:11" ht="17.25" customHeight="1">
      <c r="A10" s="29" t="s">
        <v>18</v>
      </c>
      <c r="B10" s="13">
        <v>36749</v>
      </c>
      <c r="C10" s="13">
        <v>49819</v>
      </c>
      <c r="D10" s="13">
        <v>45217</v>
      </c>
      <c r="E10" s="13">
        <v>33698</v>
      </c>
      <c r="F10" s="13">
        <v>37940</v>
      </c>
      <c r="G10" s="13">
        <v>49504</v>
      </c>
      <c r="H10" s="13">
        <v>46618</v>
      </c>
      <c r="I10" s="13">
        <v>8301</v>
      </c>
      <c r="J10" s="13">
        <v>16238</v>
      </c>
      <c r="K10" s="11">
        <f>SUM(B10:J10)</f>
        <v>324084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223712</v>
      </c>
      <c r="C12" s="17">
        <f t="shared" si="3"/>
        <v>291015</v>
      </c>
      <c r="D12" s="17">
        <f t="shared" si="3"/>
        <v>289270</v>
      </c>
      <c r="E12" s="17">
        <f t="shared" si="3"/>
        <v>205604</v>
      </c>
      <c r="F12" s="17">
        <f t="shared" si="3"/>
        <v>265350</v>
      </c>
      <c r="G12" s="17">
        <f t="shared" si="3"/>
        <v>452293</v>
      </c>
      <c r="H12" s="17">
        <f t="shared" si="3"/>
        <v>223605</v>
      </c>
      <c r="I12" s="17">
        <f t="shared" si="3"/>
        <v>40919</v>
      </c>
      <c r="J12" s="17">
        <f t="shared" si="3"/>
        <v>115349</v>
      </c>
      <c r="K12" s="11">
        <f aca="true" t="shared" si="4" ref="K12:K27">SUM(B12:J12)</f>
        <v>2107117</v>
      </c>
    </row>
    <row r="13" spans="1:13" ht="17.25" customHeight="1">
      <c r="A13" s="14" t="s">
        <v>20</v>
      </c>
      <c r="B13" s="13">
        <v>108596</v>
      </c>
      <c r="C13" s="13">
        <v>150733</v>
      </c>
      <c r="D13" s="13">
        <v>154308</v>
      </c>
      <c r="E13" s="13">
        <v>106299</v>
      </c>
      <c r="F13" s="13">
        <v>135479</v>
      </c>
      <c r="G13" s="13">
        <v>217038</v>
      </c>
      <c r="H13" s="13">
        <v>102706</v>
      </c>
      <c r="I13" s="13">
        <v>23123</v>
      </c>
      <c r="J13" s="13">
        <v>61312</v>
      </c>
      <c r="K13" s="11">
        <f t="shared" si="4"/>
        <v>1059594</v>
      </c>
      <c r="L13" s="52"/>
      <c r="M13" s="53"/>
    </row>
    <row r="14" spans="1:12" ht="17.25" customHeight="1">
      <c r="A14" s="14" t="s">
        <v>21</v>
      </c>
      <c r="B14" s="13">
        <v>104041</v>
      </c>
      <c r="C14" s="13">
        <v>124037</v>
      </c>
      <c r="D14" s="13">
        <v>123343</v>
      </c>
      <c r="E14" s="13">
        <v>89177</v>
      </c>
      <c r="F14" s="13">
        <v>119128</v>
      </c>
      <c r="G14" s="13">
        <v>218000</v>
      </c>
      <c r="H14" s="13">
        <v>103059</v>
      </c>
      <c r="I14" s="13">
        <v>15010</v>
      </c>
      <c r="J14" s="13">
        <v>50214</v>
      </c>
      <c r="K14" s="11">
        <f t="shared" si="4"/>
        <v>946009</v>
      </c>
      <c r="L14" s="52"/>
    </row>
    <row r="15" spans="1:11" ht="17.25" customHeight="1">
      <c r="A15" s="14" t="s">
        <v>22</v>
      </c>
      <c r="B15" s="13">
        <v>11075</v>
      </c>
      <c r="C15" s="13">
        <v>16245</v>
      </c>
      <c r="D15" s="13">
        <v>11619</v>
      </c>
      <c r="E15" s="13">
        <v>10128</v>
      </c>
      <c r="F15" s="13">
        <v>10743</v>
      </c>
      <c r="G15" s="13">
        <v>17255</v>
      </c>
      <c r="H15" s="13">
        <v>17840</v>
      </c>
      <c r="I15" s="13">
        <v>2786</v>
      </c>
      <c r="J15" s="13">
        <v>3823</v>
      </c>
      <c r="K15" s="11">
        <f t="shared" si="4"/>
        <v>101514</v>
      </c>
    </row>
    <row r="16" spans="1:11" ht="17.25" customHeight="1">
      <c r="A16" s="15" t="s">
        <v>95</v>
      </c>
      <c r="B16" s="13">
        <f>B17+B18+B19</f>
        <v>47350</v>
      </c>
      <c r="C16" s="13">
        <f aca="true" t="shared" si="5" ref="C16:J16">C17+C18+C19</f>
        <v>58089</v>
      </c>
      <c r="D16" s="13">
        <f t="shared" si="5"/>
        <v>57898</v>
      </c>
      <c r="E16" s="13">
        <f t="shared" si="5"/>
        <v>40450</v>
      </c>
      <c r="F16" s="13">
        <f t="shared" si="5"/>
        <v>62843</v>
      </c>
      <c r="G16" s="13">
        <f t="shared" si="5"/>
        <v>112077</v>
      </c>
      <c r="H16" s="13">
        <f t="shared" si="5"/>
        <v>42495</v>
      </c>
      <c r="I16" s="13">
        <f t="shared" si="5"/>
        <v>9256</v>
      </c>
      <c r="J16" s="13">
        <f t="shared" si="5"/>
        <v>24195</v>
      </c>
      <c r="K16" s="11">
        <f t="shared" si="4"/>
        <v>454653</v>
      </c>
    </row>
    <row r="17" spans="1:11" ht="17.25" customHeight="1">
      <c r="A17" s="14" t="s">
        <v>96</v>
      </c>
      <c r="B17" s="13">
        <v>26133</v>
      </c>
      <c r="C17" s="13">
        <v>34163</v>
      </c>
      <c r="D17" s="13">
        <v>32292</v>
      </c>
      <c r="E17" s="13">
        <v>22553</v>
      </c>
      <c r="F17" s="13">
        <v>35634</v>
      </c>
      <c r="G17" s="13">
        <v>60971</v>
      </c>
      <c r="H17" s="13">
        <v>24921</v>
      </c>
      <c r="I17" s="13">
        <v>5519</v>
      </c>
      <c r="J17" s="13">
        <v>13362</v>
      </c>
      <c r="K17" s="11">
        <f t="shared" si="4"/>
        <v>255548</v>
      </c>
    </row>
    <row r="18" spans="1:11" ht="17.25" customHeight="1">
      <c r="A18" s="14" t="s">
        <v>97</v>
      </c>
      <c r="B18" s="13">
        <v>18836</v>
      </c>
      <c r="C18" s="13">
        <v>20509</v>
      </c>
      <c r="D18" s="13">
        <v>23564</v>
      </c>
      <c r="E18" s="13">
        <v>15950</v>
      </c>
      <c r="F18" s="13">
        <v>24947</v>
      </c>
      <c r="G18" s="13">
        <v>47519</v>
      </c>
      <c r="H18" s="13">
        <v>14233</v>
      </c>
      <c r="I18" s="13">
        <v>3201</v>
      </c>
      <c r="J18" s="13">
        <v>9993</v>
      </c>
      <c r="K18" s="11">
        <f t="shared" si="4"/>
        <v>178752</v>
      </c>
    </row>
    <row r="19" spans="1:11" ht="17.25" customHeight="1">
      <c r="A19" s="14" t="s">
        <v>98</v>
      </c>
      <c r="B19" s="13">
        <v>2381</v>
      </c>
      <c r="C19" s="13">
        <v>3417</v>
      </c>
      <c r="D19" s="13">
        <v>2042</v>
      </c>
      <c r="E19" s="13">
        <v>1947</v>
      </c>
      <c r="F19" s="13">
        <v>2262</v>
      </c>
      <c r="G19" s="13">
        <v>3587</v>
      </c>
      <c r="H19" s="13">
        <v>3341</v>
      </c>
      <c r="I19" s="13">
        <v>536</v>
      </c>
      <c r="J19" s="13">
        <v>840</v>
      </c>
      <c r="K19" s="11">
        <f t="shared" si="4"/>
        <v>20353</v>
      </c>
    </row>
    <row r="20" spans="1:11" ht="17.25" customHeight="1">
      <c r="A20" s="16" t="s">
        <v>23</v>
      </c>
      <c r="B20" s="11">
        <f>+B21+B22+B23</f>
        <v>159256</v>
      </c>
      <c r="C20" s="11">
        <f aca="true" t="shared" si="6" ref="C20:J20">+C21+C22+C23</f>
        <v>179889</v>
      </c>
      <c r="D20" s="11">
        <f t="shared" si="6"/>
        <v>205390</v>
      </c>
      <c r="E20" s="11">
        <f t="shared" si="6"/>
        <v>130543</v>
      </c>
      <c r="F20" s="11">
        <f t="shared" si="6"/>
        <v>200119</v>
      </c>
      <c r="G20" s="11">
        <f t="shared" si="6"/>
        <v>371615</v>
      </c>
      <c r="H20" s="11">
        <f t="shared" si="6"/>
        <v>137589</v>
      </c>
      <c r="I20" s="11">
        <f t="shared" si="6"/>
        <v>31650</v>
      </c>
      <c r="J20" s="11">
        <f t="shared" si="6"/>
        <v>78314</v>
      </c>
      <c r="K20" s="11">
        <f t="shared" si="4"/>
        <v>1494365</v>
      </c>
    </row>
    <row r="21" spans="1:12" ht="17.25" customHeight="1">
      <c r="A21" s="12" t="s">
        <v>24</v>
      </c>
      <c r="B21" s="13">
        <v>86419</v>
      </c>
      <c r="C21" s="13">
        <v>107769</v>
      </c>
      <c r="D21" s="13">
        <v>124005</v>
      </c>
      <c r="E21" s="13">
        <v>77350</v>
      </c>
      <c r="F21" s="13">
        <v>115497</v>
      </c>
      <c r="G21" s="13">
        <v>197422</v>
      </c>
      <c r="H21" s="13">
        <v>78263</v>
      </c>
      <c r="I21" s="13">
        <v>19751</v>
      </c>
      <c r="J21" s="13">
        <v>46185</v>
      </c>
      <c r="K21" s="11">
        <f t="shared" si="4"/>
        <v>852661</v>
      </c>
      <c r="L21" s="52"/>
    </row>
    <row r="22" spans="1:12" ht="17.25" customHeight="1">
      <c r="A22" s="12" t="s">
        <v>25</v>
      </c>
      <c r="B22" s="13">
        <v>67991</v>
      </c>
      <c r="C22" s="13">
        <v>66100</v>
      </c>
      <c r="D22" s="13">
        <v>76346</v>
      </c>
      <c r="E22" s="13">
        <v>49632</v>
      </c>
      <c r="F22" s="13">
        <v>80008</v>
      </c>
      <c r="G22" s="13">
        <v>165699</v>
      </c>
      <c r="H22" s="13">
        <v>53250</v>
      </c>
      <c r="I22" s="13">
        <v>10807</v>
      </c>
      <c r="J22" s="13">
        <v>30474</v>
      </c>
      <c r="K22" s="11">
        <f t="shared" si="4"/>
        <v>600307</v>
      </c>
      <c r="L22" s="52"/>
    </row>
    <row r="23" spans="1:11" ht="17.25" customHeight="1">
      <c r="A23" s="12" t="s">
        <v>26</v>
      </c>
      <c r="B23" s="13">
        <v>4846</v>
      </c>
      <c r="C23" s="13">
        <v>6020</v>
      </c>
      <c r="D23" s="13">
        <v>5039</v>
      </c>
      <c r="E23" s="13">
        <v>3561</v>
      </c>
      <c r="F23" s="13">
        <v>4614</v>
      </c>
      <c r="G23" s="13">
        <v>8494</v>
      </c>
      <c r="H23" s="13">
        <v>6076</v>
      </c>
      <c r="I23" s="13">
        <v>1092</v>
      </c>
      <c r="J23" s="13">
        <v>1655</v>
      </c>
      <c r="K23" s="11">
        <f t="shared" si="4"/>
        <v>41397</v>
      </c>
    </row>
    <row r="24" spans="1:11" ht="17.25" customHeight="1">
      <c r="A24" s="16" t="s">
        <v>27</v>
      </c>
      <c r="B24" s="13">
        <f>+B25+B26</f>
        <v>176278</v>
      </c>
      <c r="C24" s="13">
        <f aca="true" t="shared" si="7" ref="C24:J24">+C25+C26</f>
        <v>236858</v>
      </c>
      <c r="D24" s="13">
        <f t="shared" si="7"/>
        <v>253772</v>
      </c>
      <c r="E24" s="13">
        <f t="shared" si="7"/>
        <v>158747</v>
      </c>
      <c r="F24" s="13">
        <f t="shared" si="7"/>
        <v>197875</v>
      </c>
      <c r="G24" s="13">
        <f t="shared" si="7"/>
        <v>283509</v>
      </c>
      <c r="H24" s="13">
        <f t="shared" si="7"/>
        <v>138699</v>
      </c>
      <c r="I24" s="13">
        <f t="shared" si="7"/>
        <v>39633</v>
      </c>
      <c r="J24" s="13">
        <f t="shared" si="7"/>
        <v>112423</v>
      </c>
      <c r="K24" s="11">
        <f t="shared" si="4"/>
        <v>1597794</v>
      </c>
    </row>
    <row r="25" spans="1:12" ht="17.25" customHeight="1">
      <c r="A25" s="12" t="s">
        <v>131</v>
      </c>
      <c r="B25" s="13">
        <v>70627</v>
      </c>
      <c r="C25" s="13">
        <v>105181</v>
      </c>
      <c r="D25" s="13">
        <v>122144</v>
      </c>
      <c r="E25" s="13">
        <v>75081</v>
      </c>
      <c r="F25" s="13">
        <v>87027</v>
      </c>
      <c r="G25" s="13">
        <v>116880</v>
      </c>
      <c r="H25" s="13">
        <v>58900</v>
      </c>
      <c r="I25" s="13">
        <v>21530</v>
      </c>
      <c r="J25" s="13">
        <v>51139</v>
      </c>
      <c r="K25" s="11">
        <f t="shared" si="4"/>
        <v>708509</v>
      </c>
      <c r="L25" s="52"/>
    </row>
    <row r="26" spans="1:12" ht="17.25" customHeight="1">
      <c r="A26" s="12" t="s">
        <v>132</v>
      </c>
      <c r="B26" s="13">
        <v>105651</v>
      </c>
      <c r="C26" s="13">
        <v>131677</v>
      </c>
      <c r="D26" s="13">
        <v>131628</v>
      </c>
      <c r="E26" s="13">
        <v>83666</v>
      </c>
      <c r="F26" s="13">
        <v>110848</v>
      </c>
      <c r="G26" s="13">
        <v>166629</v>
      </c>
      <c r="H26" s="13">
        <v>79799</v>
      </c>
      <c r="I26" s="13">
        <v>18103</v>
      </c>
      <c r="J26" s="13">
        <v>61284</v>
      </c>
      <c r="K26" s="11">
        <f t="shared" si="4"/>
        <v>889285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10454</v>
      </c>
      <c r="I27" s="11">
        <v>0</v>
      </c>
      <c r="J27" s="11">
        <v>0</v>
      </c>
      <c r="K27" s="11">
        <f t="shared" si="4"/>
        <v>10454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2623.59</v>
      </c>
      <c r="I35" s="19">
        <v>0</v>
      </c>
      <c r="J35" s="19">
        <v>0</v>
      </c>
      <c r="K35" s="23">
        <f>SUM(B35:J35)</f>
        <v>2623.59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1807274.3399999999</v>
      </c>
      <c r="C47" s="22">
        <f aca="true" t="shared" si="12" ref="C47:H47">+C48+C57</f>
        <v>2560961.8000000003</v>
      </c>
      <c r="D47" s="22">
        <f t="shared" si="12"/>
        <v>3008038.4199999995</v>
      </c>
      <c r="E47" s="22">
        <f t="shared" si="12"/>
        <v>1717197.15</v>
      </c>
      <c r="F47" s="22">
        <f t="shared" si="12"/>
        <v>2276257.45</v>
      </c>
      <c r="G47" s="22">
        <f t="shared" si="12"/>
        <v>3186277.28</v>
      </c>
      <c r="H47" s="22">
        <f t="shared" si="12"/>
        <v>1732261.26</v>
      </c>
      <c r="I47" s="22">
        <f>+I48+I57</f>
        <v>656517.36</v>
      </c>
      <c r="J47" s="22">
        <f>+J48+J57</f>
        <v>1054990.6400000001</v>
      </c>
      <c r="K47" s="22">
        <f>SUM(B47:J47)</f>
        <v>17999775.7</v>
      </c>
    </row>
    <row r="48" spans="1:11" ht="17.25" customHeight="1">
      <c r="A48" s="16" t="s">
        <v>113</v>
      </c>
      <c r="B48" s="23">
        <f>SUM(B49:B56)</f>
        <v>1788473.3699999999</v>
      </c>
      <c r="C48" s="23">
        <f aca="true" t="shared" si="13" ref="C48:J48">SUM(C49:C56)</f>
        <v>2537282.39</v>
      </c>
      <c r="D48" s="23">
        <f t="shared" si="13"/>
        <v>2982201.8999999994</v>
      </c>
      <c r="E48" s="23">
        <f t="shared" si="13"/>
        <v>1694478.63</v>
      </c>
      <c r="F48" s="23">
        <f t="shared" si="13"/>
        <v>2252502.6100000003</v>
      </c>
      <c r="G48" s="23">
        <f t="shared" si="13"/>
        <v>3156575.52</v>
      </c>
      <c r="H48" s="23">
        <f t="shared" si="13"/>
        <v>1712102.06</v>
      </c>
      <c r="I48" s="23">
        <f t="shared" si="13"/>
        <v>656517.36</v>
      </c>
      <c r="J48" s="23">
        <f t="shared" si="13"/>
        <v>1040977.05</v>
      </c>
      <c r="K48" s="23">
        <f aca="true" t="shared" si="14" ref="K48:K57">SUM(B48:J48)</f>
        <v>17821110.89</v>
      </c>
    </row>
    <row r="49" spans="1:11" ht="17.25" customHeight="1">
      <c r="A49" s="34" t="s">
        <v>44</v>
      </c>
      <c r="B49" s="23">
        <f aca="true" t="shared" si="15" ref="B49:H49">ROUND(B30*B7,2)</f>
        <v>1787469.75</v>
      </c>
      <c r="C49" s="23">
        <f t="shared" si="15"/>
        <v>2529882.07</v>
      </c>
      <c r="D49" s="23">
        <f t="shared" si="15"/>
        <v>2980073.88</v>
      </c>
      <c r="E49" s="23">
        <f t="shared" si="15"/>
        <v>1693639.7</v>
      </c>
      <c r="F49" s="23">
        <f t="shared" si="15"/>
        <v>2250812.49</v>
      </c>
      <c r="G49" s="23">
        <f t="shared" si="15"/>
        <v>3154094.53</v>
      </c>
      <c r="H49" s="23">
        <f t="shared" si="15"/>
        <v>1708520.95</v>
      </c>
      <c r="I49" s="23">
        <f>ROUND(I30*I7,2)</f>
        <v>655451.64</v>
      </c>
      <c r="J49" s="23">
        <f>ROUND(J30*J7,2)</f>
        <v>1038760.01</v>
      </c>
      <c r="K49" s="23">
        <f t="shared" si="14"/>
        <v>17798705.02</v>
      </c>
    </row>
    <row r="50" spans="1:11" ht="17.25" customHeight="1">
      <c r="A50" s="34" t="s">
        <v>45</v>
      </c>
      <c r="B50" s="19">
        <v>0</v>
      </c>
      <c r="C50" s="23">
        <f>ROUND(C31*C7,2)</f>
        <v>5623.38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5623.38</v>
      </c>
    </row>
    <row r="51" spans="1:11" ht="17.25" customHeight="1">
      <c r="A51" s="66" t="s">
        <v>106</v>
      </c>
      <c r="B51" s="67">
        <f aca="true" t="shared" si="16" ref="B51:H51">ROUND(B32*B7,2)</f>
        <v>-3088.06</v>
      </c>
      <c r="C51" s="67">
        <f t="shared" si="16"/>
        <v>-3996.78</v>
      </c>
      <c r="D51" s="67">
        <f t="shared" si="16"/>
        <v>-4257.74</v>
      </c>
      <c r="E51" s="67">
        <f t="shared" si="16"/>
        <v>-2606.47</v>
      </c>
      <c r="F51" s="67">
        <f t="shared" si="16"/>
        <v>-3591.4</v>
      </c>
      <c r="G51" s="67">
        <f t="shared" si="16"/>
        <v>-4949.09</v>
      </c>
      <c r="H51" s="67">
        <f t="shared" si="16"/>
        <v>-2757.52</v>
      </c>
      <c r="I51" s="19">
        <v>0</v>
      </c>
      <c r="J51" s="19">
        <v>0</v>
      </c>
      <c r="K51" s="67">
        <f>SUM(B51:J51)</f>
        <v>-25247.06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2623.59</v>
      </c>
      <c r="I53" s="31">
        <f>+I35</f>
        <v>0</v>
      </c>
      <c r="J53" s="31">
        <f>+J35</f>
        <v>0</v>
      </c>
      <c r="K53" s="23">
        <f t="shared" si="14"/>
        <v>2623.59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-389350.52</v>
      </c>
      <c r="C61" s="35">
        <f t="shared" si="17"/>
        <v>-215320.54000000004</v>
      </c>
      <c r="D61" s="35">
        <f t="shared" si="17"/>
        <v>-278309.2</v>
      </c>
      <c r="E61" s="35">
        <f t="shared" si="17"/>
        <v>-440258.13</v>
      </c>
      <c r="F61" s="35">
        <f t="shared" si="17"/>
        <v>-434197.77999999997</v>
      </c>
      <c r="G61" s="35">
        <f t="shared" si="17"/>
        <v>-402171.68</v>
      </c>
      <c r="H61" s="35">
        <f t="shared" si="17"/>
        <v>-192183.4</v>
      </c>
      <c r="I61" s="35">
        <f t="shared" si="17"/>
        <v>-99180.63</v>
      </c>
      <c r="J61" s="35">
        <f t="shared" si="17"/>
        <v>-72600.9</v>
      </c>
      <c r="K61" s="35">
        <f>SUM(B61:J61)</f>
        <v>-2523572.78</v>
      </c>
    </row>
    <row r="62" spans="1:11" ht="18.75" customHeight="1">
      <c r="A62" s="16" t="s">
        <v>75</v>
      </c>
      <c r="B62" s="35">
        <f aca="true" t="shared" si="18" ref="B62:J62">B63+B64+B65+B66+B67+B68</f>
        <v>-372530.12</v>
      </c>
      <c r="C62" s="35">
        <f t="shared" si="18"/>
        <v>-193125.62000000002</v>
      </c>
      <c r="D62" s="35">
        <f t="shared" si="18"/>
        <v>-247454.2</v>
      </c>
      <c r="E62" s="35">
        <f t="shared" si="18"/>
        <v>-425595.13</v>
      </c>
      <c r="F62" s="35">
        <f t="shared" si="18"/>
        <v>-413047.85</v>
      </c>
      <c r="G62" s="35">
        <f t="shared" si="18"/>
        <v>-370503.07</v>
      </c>
      <c r="H62" s="35">
        <f t="shared" si="18"/>
        <v>-177148.4</v>
      </c>
      <c r="I62" s="35">
        <f t="shared" si="18"/>
        <v>-31543.8</v>
      </c>
      <c r="J62" s="35">
        <f t="shared" si="18"/>
        <v>-61704.4</v>
      </c>
      <c r="K62" s="35">
        <f aca="true" t="shared" si="19" ref="K62:K91">SUM(B62:J62)</f>
        <v>-2292652.59</v>
      </c>
    </row>
    <row r="63" spans="1:11" ht="18.75" customHeight="1">
      <c r="A63" s="12" t="s">
        <v>76</v>
      </c>
      <c r="B63" s="35">
        <f>-ROUND(B9*$D$3,2)</f>
        <v>-139646.2</v>
      </c>
      <c r="C63" s="35">
        <f aca="true" t="shared" si="20" ref="C63:J63">-ROUND(C9*$D$3,2)</f>
        <v>-189312.2</v>
      </c>
      <c r="D63" s="35">
        <f t="shared" si="20"/>
        <v>-171824.6</v>
      </c>
      <c r="E63" s="35">
        <f t="shared" si="20"/>
        <v>-128052.4</v>
      </c>
      <c r="F63" s="35">
        <f t="shared" si="20"/>
        <v>-144172</v>
      </c>
      <c r="G63" s="35">
        <f t="shared" si="20"/>
        <v>-188115.2</v>
      </c>
      <c r="H63" s="35">
        <f t="shared" si="20"/>
        <v>-177148.4</v>
      </c>
      <c r="I63" s="35">
        <f t="shared" si="20"/>
        <v>-31543.8</v>
      </c>
      <c r="J63" s="35">
        <f t="shared" si="20"/>
        <v>-61704.4</v>
      </c>
      <c r="K63" s="35">
        <f t="shared" si="19"/>
        <v>-1231519.2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-2793</v>
      </c>
      <c r="C65" s="35">
        <v>-551</v>
      </c>
      <c r="D65" s="35">
        <v>-596.6</v>
      </c>
      <c r="E65" s="35">
        <v>-2884.2</v>
      </c>
      <c r="F65" s="35">
        <v>-1520</v>
      </c>
      <c r="G65" s="35">
        <v>-1235</v>
      </c>
      <c r="H65" s="19">
        <v>0</v>
      </c>
      <c r="I65" s="19">
        <v>0</v>
      </c>
      <c r="J65" s="19">
        <v>0</v>
      </c>
      <c r="K65" s="35">
        <f t="shared" si="19"/>
        <v>-9579.8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-230090.92</v>
      </c>
      <c r="C67" s="35">
        <v>-3262.42</v>
      </c>
      <c r="D67" s="35">
        <v>-75033</v>
      </c>
      <c r="E67" s="35">
        <v>-294658.53</v>
      </c>
      <c r="F67" s="35">
        <v>-267355.85</v>
      </c>
      <c r="G67" s="35">
        <v>-181152.87</v>
      </c>
      <c r="H67" s="19">
        <v>0</v>
      </c>
      <c r="I67" s="19">
        <v>0</v>
      </c>
      <c r="J67" s="19">
        <v>0</v>
      </c>
      <c r="K67" s="35">
        <f t="shared" si="19"/>
        <v>-1051553.59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-16820.4</v>
      </c>
      <c r="C69" s="67">
        <f t="shared" si="21"/>
        <v>-22194.92</v>
      </c>
      <c r="D69" s="67">
        <f t="shared" si="21"/>
        <v>-30855</v>
      </c>
      <c r="E69" s="67">
        <f t="shared" si="21"/>
        <v>-14663</v>
      </c>
      <c r="F69" s="67">
        <f t="shared" si="21"/>
        <v>-21149.93</v>
      </c>
      <c r="G69" s="67">
        <f t="shared" si="21"/>
        <v>-31668.61</v>
      </c>
      <c r="H69" s="67">
        <f t="shared" si="21"/>
        <v>-15035</v>
      </c>
      <c r="I69" s="67">
        <f t="shared" si="21"/>
        <v>-67636.83</v>
      </c>
      <c r="J69" s="67">
        <f t="shared" si="21"/>
        <v>-10896.5</v>
      </c>
      <c r="K69" s="67">
        <f t="shared" si="19"/>
        <v>-230920.19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35">
        <v>-1583.9</v>
      </c>
      <c r="C80" s="19">
        <v>0</v>
      </c>
      <c r="D80" s="35">
        <v>-8836.14</v>
      </c>
      <c r="E80" s="19">
        <v>0</v>
      </c>
      <c r="F80" s="35">
        <v>-606.6</v>
      </c>
      <c r="G80" s="35">
        <v>-957.08</v>
      </c>
      <c r="H80" s="19">
        <v>0</v>
      </c>
      <c r="I80" s="19">
        <v>0</v>
      </c>
      <c r="J80" s="19">
        <v>0</v>
      </c>
      <c r="K80" s="35">
        <f t="shared" si="19"/>
        <v>-11983.72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1417923.82</v>
      </c>
      <c r="C104" s="24">
        <f t="shared" si="22"/>
        <v>2345641.2600000002</v>
      </c>
      <c r="D104" s="24">
        <f t="shared" si="22"/>
        <v>2729729.2199999993</v>
      </c>
      <c r="E104" s="24">
        <f t="shared" si="22"/>
        <v>1276939.02</v>
      </c>
      <c r="F104" s="24">
        <f t="shared" si="22"/>
        <v>1842059.6700000004</v>
      </c>
      <c r="G104" s="24">
        <f t="shared" si="22"/>
        <v>2784105.6</v>
      </c>
      <c r="H104" s="24">
        <f t="shared" si="22"/>
        <v>1540077.86</v>
      </c>
      <c r="I104" s="24">
        <f>+I105+I106</f>
        <v>557336.73</v>
      </c>
      <c r="J104" s="24">
        <f>+J105+J106</f>
        <v>982389.74</v>
      </c>
      <c r="K104" s="48">
        <f>SUM(B104:J104)</f>
        <v>15476202.919999998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1399122.85</v>
      </c>
      <c r="C105" s="24">
        <f t="shared" si="23"/>
        <v>2321961.85</v>
      </c>
      <c r="D105" s="24">
        <f t="shared" si="23"/>
        <v>2703892.6999999993</v>
      </c>
      <c r="E105" s="24">
        <f t="shared" si="23"/>
        <v>1254220.5</v>
      </c>
      <c r="F105" s="24">
        <f t="shared" si="23"/>
        <v>1818304.8300000003</v>
      </c>
      <c r="G105" s="24">
        <f t="shared" si="23"/>
        <v>2754403.8400000003</v>
      </c>
      <c r="H105" s="24">
        <f t="shared" si="23"/>
        <v>1519918.6600000001</v>
      </c>
      <c r="I105" s="24">
        <f t="shared" si="23"/>
        <v>557336.73</v>
      </c>
      <c r="J105" s="24">
        <f t="shared" si="23"/>
        <v>968376.15</v>
      </c>
      <c r="K105" s="48">
        <f>SUM(B105:J105)</f>
        <v>15297538.110000001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15476202.919999998</v>
      </c>
      <c r="L112" s="54"/>
    </row>
    <row r="113" spans="1:11" ht="18.75" customHeight="1">
      <c r="A113" s="26" t="s">
        <v>71</v>
      </c>
      <c r="B113" s="27">
        <v>189987.53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189987.53</v>
      </c>
    </row>
    <row r="114" spans="1:11" ht="18.75" customHeight="1">
      <c r="A114" s="26" t="s">
        <v>72</v>
      </c>
      <c r="B114" s="27">
        <v>1227936.29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1227936.29</v>
      </c>
    </row>
    <row r="115" spans="1:11" ht="18.75" customHeight="1">
      <c r="A115" s="26" t="s">
        <v>73</v>
      </c>
      <c r="B115" s="40">
        <v>0</v>
      </c>
      <c r="C115" s="27">
        <f>+C104</f>
        <v>2345641.2600000002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2345641.2600000002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2729729.2199999993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2729729.2199999993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1276939.02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1276939.02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403872.97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403872.97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751128.01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751128.01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78290.23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78290.23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608768.46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608768.46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830709.75</v>
      </c>
      <c r="H122" s="40">
        <v>0</v>
      </c>
      <c r="I122" s="40">
        <v>0</v>
      </c>
      <c r="J122" s="40">
        <v>0</v>
      </c>
      <c r="K122" s="41">
        <f t="shared" si="25"/>
        <v>830709.75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64403.75</v>
      </c>
      <c r="H123" s="40">
        <v>0</v>
      </c>
      <c r="I123" s="40">
        <v>0</v>
      </c>
      <c r="J123" s="40">
        <v>0</v>
      </c>
      <c r="K123" s="41">
        <f t="shared" si="25"/>
        <v>64403.75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406990.54</v>
      </c>
      <c r="H124" s="40">
        <v>0</v>
      </c>
      <c r="I124" s="40">
        <v>0</v>
      </c>
      <c r="J124" s="40">
        <v>0</v>
      </c>
      <c r="K124" s="41">
        <f t="shared" si="25"/>
        <v>406990.54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400344.8</v>
      </c>
      <c r="H125" s="40">
        <v>0</v>
      </c>
      <c r="I125" s="40">
        <v>0</v>
      </c>
      <c r="J125" s="40">
        <v>0</v>
      </c>
      <c r="K125" s="41">
        <f t="shared" si="25"/>
        <v>400344.8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1081656.76</v>
      </c>
      <c r="H126" s="40">
        <v>0</v>
      </c>
      <c r="I126" s="40">
        <v>0</v>
      </c>
      <c r="J126" s="40">
        <v>0</v>
      </c>
      <c r="K126" s="41">
        <f t="shared" si="25"/>
        <v>1081656.76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555316.21</v>
      </c>
      <c r="I127" s="40">
        <v>0</v>
      </c>
      <c r="J127" s="40">
        <v>0</v>
      </c>
      <c r="K127" s="41">
        <f t="shared" si="25"/>
        <v>555316.21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984761.65</v>
      </c>
      <c r="I128" s="40">
        <v>0</v>
      </c>
      <c r="J128" s="40">
        <v>0</v>
      </c>
      <c r="K128" s="41">
        <f t="shared" si="25"/>
        <v>984761.65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557336.73</v>
      </c>
      <c r="J129" s="40">
        <v>0</v>
      </c>
      <c r="K129" s="41">
        <f t="shared" si="25"/>
        <v>557336.73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982389.74</v>
      </c>
      <c r="K130" s="44">
        <f t="shared" si="25"/>
        <v>982389.74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2016-12-05T17:37:53Z</dcterms:modified>
  <cp:category/>
  <cp:version/>
  <cp:contentType/>
  <cp:contentStatus/>
</cp:coreProperties>
</file>