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<sst xmlns="http://schemas.openxmlformats.org/spreadsheetml/2006/main" count="406" uniqueCount="205">
  <si>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</si>
  <si>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</si>
  <si>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</si>
  <si>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</si>
  <si>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</si>
  <si>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</si>
  <si>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</si>
  <si>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</si>
  <si>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</si>
  <si>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</si>
  <si>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</si>
  <si>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</si>
  <si>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</si>
  <si>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</si>
  <si>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</si>
  <si>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</si>
  <si>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</si>
  <si>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</si>
  <si>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</si>
  <si>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</si>
  <si>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</si>
  <si>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</si>
  <si>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</si>
  <si>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</si>
  <si>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</si>
  <si>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</si>
  <si>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</si>
  <si>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</si>
  <si>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</si>
  <si>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</si>
  <si>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</si>
  <si>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</si>
  <si>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</si>
  <si>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</si>
  <si>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</si>
  <si>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</si>
  <si>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</si>
  <si>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</si>
  <si>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</si>
  <si>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</si>
  <si>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</si>
  <si>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</si>
  <si>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</si>
  <si>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</si>
  <si>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</si>
  <si>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</si>
  <si>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</si>
  <si>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</si>
  <si>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</si>
  <si>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</si>
  <si>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</si>
  <si>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</si>
  <si>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</si>
  <si>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</si>
  <si>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</si>
  <si>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</si>
  <si>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</si>
  <si>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</si>
  <si>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</si>
  <si>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</si>
  <si>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</si>
  <si>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</si>
  <si>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</si>
  <si>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</si>
  <si>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</si>
  <si>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</si>
  <si>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</si>
  <si>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</si>
  <si>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</si>
  <si>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</si>
  <si>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</si>
  <si>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</si>
  <si>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</si>
  <si>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</si>
  <si>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</si>
  <si>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</si>
  <si>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</si>
  <si>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</si>
  <si>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</si>
  <si>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</si>
  <si>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</si>
  <si>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</si>
  <si>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</si>
  <si>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</si>
  <si>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</si>
  <si>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</si>
  <si>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</si>
  <si>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</si>
  <si>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</si>
  <si>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</si>
  <si>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</si>
  <si>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</si>
  <si>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</si>
  <si>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</si>
  <si>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</si>
  <si>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</si>
  <si>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</si>
  <si>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</si>
  <si>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</si>
  <si>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</si>
  <si>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</si>
  <si>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</si>
  <si>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</si>
  <si>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</si>
  <si>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</si>
  <si>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</si>
  <si>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</si>
  <si>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</si>
  <si>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</si>
  <si>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</si>
  <si>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</si>
  <si>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</si>
  <si>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</si>
  <si>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</si>
  <si>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</si>
  <si>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</si>
  <si>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</si>
  <si>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</si>
  <si>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</si>
  <si>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</si>
  <si>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</si>
  <si>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</si>
  <si>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</si>
  <si>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</si>
  <si>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</si>
  <si>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</si>
  <si>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</si>
  <si>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</si>
  <si>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</si>
  <si>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</si>
  <si>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</si>
  <si>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</si>
  <si>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</si>
  <si>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</si>
  <si>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</si>
  <si>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</si>
  <si>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</si>
  <si>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</si>
  <si>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</si>
  <si>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</si>
  <si>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</si>
  <si>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</si>
  <si>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</si>
  <si>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</si>
  <si>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</si>
  <si>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</si>
  <si>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</si>
  <si>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</si>
  <si>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</si>
  <si>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</si>
  <si>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</si>
  <si>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</si>
  <si>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</si>
  <si>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</si>
  <si>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</si>
  <si>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</si>
  <si>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</si>
  <si>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</si>
  <si>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</si>
  <si>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</si>
  <si>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</si>
  <si>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</si>
  <si>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</si>
  <si>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</si>
  <si>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</si>
  <si>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</si>
  <si>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</si>
  <si>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</si>
  <si>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</si>
  <si>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</si>
  <si>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</si>
  <si>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</si>
  <si>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</si>
  <si>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</si>
  <si>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</si>
  <si>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</si>
  <si>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</si>
  <si>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</si>
  <si>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</si>
  <si>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</si>
  <si>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</si>
  <si>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</si>
  <si>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</si>
  <si>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</si>
  <si>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</si>
  <si>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</si>
  <si>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</si>
  <si>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</si>
  <si>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</si>
  <si>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</si>
  <si>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</si>
  <si>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</si>
  <si>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</si>
  <si>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</si>
  <si>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</si>
  <si>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</si>
  <si>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</si>
  <si>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</si>
  <si>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</si>
  <si>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</si>
  <si>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</si>
  <si>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</si>
  <si>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Os usuários iniciaram o cadastro e o preenchimento da pesquisa em Abril de 2013. Sendo assim, os dados aqui apresentados referem-se aos usuários que responderam entre Abr/13 e Jun/16.</t>
  </si>
  <si>
    <t>175T</t>
  </si>
  <si>
    <t>METRÔ JABAQUARA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</si>
</sst>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28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0.56100411693172414</c:v>
                </c:pt>
                <c:pt idx="7">
                  <c:v>0.43898582459839042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83"/>
          <c:w val="0.96837944664031883"/>
          <c:h val="0.60094889180519406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1.5394392711991264E-2</c:v>
                </c:pt>
                <c:pt idx="1">
                  <c:v>1.0144393012334496E-2</c:v>
                </c:pt>
                <c:pt idx="2">
                  <c:v>0.14691108999364474</c:v>
                </c:pt>
                <c:pt idx="3">
                  <c:v>0.6292070578256832</c:v>
                </c:pt>
              </c:numCache>
            </c:numRef>
          </c:val>
        </c:ser>
        <c:dLbls>
          <c:showVal val="1"/>
        </c:dLbls>
        <c:overlap val="-25"/>
        <c:axId val="39548800"/>
        <c:axId val="39550336"/>
      </c:barChart>
      <c:catAx>
        <c:axId val="39548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550336"/>
        <c:crosses val="autoZero"/>
        <c:auto val="1"/>
        <c:lblAlgn val="ctr"/>
        <c:lblOffset val="100"/>
      </c:catAx>
      <c:valAx>
        <c:axId val="39550336"/>
        <c:scaling>
          <c:orientation val="minMax"/>
        </c:scaling>
        <c:delete val="1"/>
        <c:axPos val="l"/>
        <c:numFmt formatCode="0.0%" sourceLinked="1"/>
        <c:tickLblPos val="none"/>
        <c:crossAx val="3954880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1.0176876808107886E-2</c:v>
                </c:pt>
                <c:pt idx="1">
                  <c:v>0.44676783316981139</c:v>
                </c:pt>
                <c:pt idx="2">
                  <c:v>0.33885386181381189</c:v>
                </c:pt>
                <c:pt idx="3">
                  <c:v>1.6922944403242986E-2</c:v>
                </c:pt>
              </c:numCache>
            </c:numRef>
          </c:val>
        </c:ser>
        <c:dLbls>
          <c:showVal val="1"/>
        </c:dLbls>
        <c:overlap val="-25"/>
        <c:axId val="39570432"/>
        <c:axId val="39666432"/>
      </c:barChart>
      <c:catAx>
        <c:axId val="395704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666432"/>
        <c:crosses val="autoZero"/>
        <c:auto val="1"/>
        <c:lblAlgn val="ctr"/>
        <c:lblOffset val="100"/>
      </c:catAx>
      <c:valAx>
        <c:axId val="39666432"/>
        <c:scaling>
          <c:orientation val="minMax"/>
        </c:scaling>
        <c:delete val="1"/>
        <c:axPos val="l"/>
        <c:numFmt formatCode="0.0%" sourceLinked="1"/>
        <c:tickLblPos val="none"/>
        <c:crossAx val="395704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7.273684526680483E-3</c:v>
                </c:pt>
                <c:pt idx="1">
                  <c:v>0.27044961864833494</c:v>
                </c:pt>
                <c:pt idx="2">
                  <c:v>0.45787464245520865</c:v>
                </c:pt>
                <c:pt idx="3">
                  <c:v>6.280597795456995E-2</c:v>
                </c:pt>
              </c:numCache>
            </c:numRef>
          </c:val>
        </c:ser>
        <c:dLbls>
          <c:showVal val="1"/>
        </c:dLbls>
        <c:overlap val="-25"/>
        <c:axId val="39698816"/>
        <c:axId val="39700352"/>
      </c:barChart>
      <c:catAx>
        <c:axId val="39698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700352"/>
        <c:crosses val="autoZero"/>
        <c:auto val="1"/>
        <c:lblAlgn val="ctr"/>
        <c:lblOffset val="100"/>
      </c:catAx>
      <c:valAx>
        <c:axId val="39700352"/>
        <c:scaling>
          <c:orientation val="minMax"/>
        </c:scaling>
        <c:delete val="1"/>
        <c:axPos val="l"/>
        <c:numFmt formatCode="0.0%" sourceLinked="1"/>
        <c:tickLblPos val="none"/>
        <c:crossAx val="3969881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0.38040101152312844</c:v>
                </c:pt>
                <c:pt idx="1">
                  <c:v>6.4701918857710886E-2</c:v>
                </c:pt>
                <c:pt idx="2">
                  <c:v>0.2639375575792488</c:v>
                </c:pt>
                <c:pt idx="3">
                  <c:v>0.16577624625929849</c:v>
                </c:pt>
                <c:pt idx="4">
                  <c:v>2.8803141877348663E-2</c:v>
                </c:pt>
                <c:pt idx="5">
                  <c:v>8.816513780546896E-3</c:v>
                </c:pt>
                <c:pt idx="6">
                  <c:v>6.8471215054724983E-3</c:v>
                </c:pt>
                <c:pt idx="7">
                  <c:v>3.2353558943474074E-3</c:v>
                </c:pt>
                <c:pt idx="8">
                  <c:v>6.7888923780151768E-3</c:v>
                </c:pt>
                <c:pt idx="9">
                  <c:v>1.2092942005868664E-2</c:v>
                </c:pt>
                <c:pt idx="10">
                  <c:v>5.4204039021833843E-2</c:v>
                </c:pt>
                <c:pt idx="11">
                  <c:v>4.3952593171802962E-3</c:v>
                </c:pt>
              </c:numCache>
            </c:numRef>
          </c:val>
        </c:ser>
        <c:dLbls>
          <c:showVal val="1"/>
        </c:dLbls>
        <c:shape val="box"/>
        <c:axId val="39774464"/>
        <c:axId val="39780352"/>
        <c:axId val="0"/>
      </c:bar3DChart>
      <c:catAx>
        <c:axId val="3977446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39780352"/>
        <c:crosses val="autoZero"/>
        <c:auto val="1"/>
        <c:lblAlgn val="ctr"/>
        <c:lblOffset val="100"/>
      </c:catAx>
      <c:valAx>
        <c:axId val="39780352"/>
        <c:scaling>
          <c:orientation val="minMax"/>
        </c:scaling>
        <c:delete val="1"/>
        <c:axPos val="l"/>
        <c:numFmt formatCode="0.0%" sourceLinked="1"/>
        <c:tickLblPos val="none"/>
        <c:crossAx val="397744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0.40611008386713332</c:v>
                </c:pt>
                <c:pt idx="1">
                  <c:v>6.5049858020207352E-2</c:v>
                </c:pt>
                <c:pt idx="2">
                  <c:v>0.25733259591890645</c:v>
                </c:pt>
                <c:pt idx="3">
                  <c:v>0.14680132734596846</c:v>
                </c:pt>
                <c:pt idx="4">
                  <c:v>2.0791784983160536E-2</c:v>
                </c:pt>
                <c:pt idx="5">
                  <c:v>7.0523509212177243E-3</c:v>
                </c:pt>
                <c:pt idx="6">
                  <c:v>3.2176583239780757E-3</c:v>
                </c:pt>
                <c:pt idx="7">
                  <c:v>1.6282275638909065E-3</c:v>
                </c:pt>
                <c:pt idx="8">
                  <c:v>5.217344647692003E-3</c:v>
                </c:pt>
                <c:pt idx="9">
                  <c:v>1.5782044509014066E-2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39842176"/>
        <c:axId val="39843712"/>
        <c:axId val="0"/>
      </c:bar3DChart>
      <c:catAx>
        <c:axId val="39842176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9843712"/>
        <c:crosses val="autoZero"/>
        <c:auto val="1"/>
        <c:lblAlgn val="ctr"/>
        <c:lblOffset val="100"/>
      </c:catAx>
      <c:valAx>
        <c:axId val="39843712"/>
        <c:scaling>
          <c:orientation val="minMax"/>
        </c:scaling>
        <c:delete val="1"/>
        <c:axPos val="l"/>
        <c:numFmt formatCode="0.0%" sourceLinked="1"/>
        <c:tickLblPos val="none"/>
        <c:crossAx val="398421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486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4.0332772881661948E-2</c:v>
                </c:pt>
                <c:pt idx="1">
                  <c:v>0.24726638756925715</c:v>
                </c:pt>
                <c:pt idx="2">
                  <c:v>0.42506591889624873</c:v>
                </c:pt>
                <c:pt idx="3">
                  <c:v>0.18417890068721154</c:v>
                </c:pt>
                <c:pt idx="4">
                  <c:v>0.10315601996562061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65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3.9377252544035977E-2</c:v>
                </c:pt>
                <c:pt idx="1">
                  <c:v>0.27352958508758557</c:v>
                </c:pt>
                <c:pt idx="2">
                  <c:v>0.43652841865211695</c:v>
                </c:pt>
                <c:pt idx="3">
                  <c:v>0.17077569361753075</c:v>
                </c:pt>
                <c:pt idx="4">
                  <c:v>7.978905009873076E-2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3.8730129261330674E-2</c:v>
                </c:pt>
                <c:pt idx="1">
                  <c:v>0.22956812327400153</c:v>
                </c:pt>
                <c:pt idx="2">
                  <c:v>0.41048571627486019</c:v>
                </c:pt>
                <c:pt idx="3">
                  <c:v>0.19790397066672855</c:v>
                </c:pt>
                <c:pt idx="4">
                  <c:v>0.12331206052307907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60002E-2"/>
          <c:y val="0.32942729658792763"/>
          <c:w val="0.93829729644763382"/>
          <c:h val="0.6676456692913410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4.5252891020589575E-2</c:v>
                </c:pt>
                <c:pt idx="1">
                  <c:v>0.24153235225414624</c:v>
                </c:pt>
                <c:pt idx="2">
                  <c:v>0.41947724857914392</c:v>
                </c:pt>
                <c:pt idx="3">
                  <c:v>0.17684147763577548</c:v>
                </c:pt>
                <c:pt idx="4">
                  <c:v>0.11689603051034478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63"/>
          <c:w val="0.90260168809444985"/>
          <c:h val="0.6409790026246773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5.5116016528180441E-2</c:v>
                </c:pt>
                <c:pt idx="1">
                  <c:v>0.29201993612857458</c:v>
                </c:pt>
                <c:pt idx="2">
                  <c:v>0.4257404972623246</c:v>
                </c:pt>
                <c:pt idx="3">
                  <c:v>0.14916213607686654</c:v>
                </c:pt>
                <c:pt idx="4">
                  <c:v>7.7961414004053833E-2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551"/>
          <c:y val="1.6806722689075689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857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38141</c:v>
                </c:pt>
                <c:pt idx="2">
                  <c:v>567545</c:v>
                </c:pt>
                <c:pt idx="3">
                  <c:v>751993</c:v>
                </c:pt>
                <c:pt idx="4">
                  <c:v>365138</c:v>
                </c:pt>
                <c:pt idx="5">
                  <c:v>257929</c:v>
                </c:pt>
                <c:pt idx="6">
                  <c:v>3892</c:v>
                </c:pt>
              </c:numCache>
            </c:numRef>
          </c:val>
        </c:ser>
        <c:dLbls>
          <c:showVal val="1"/>
        </c:dLbls>
        <c:shape val="box"/>
        <c:axId val="38816000"/>
        <c:axId val="38842368"/>
        <c:axId val="0"/>
      </c:bar3DChart>
      <c:catAx>
        <c:axId val="38816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8842368"/>
        <c:crosses val="autoZero"/>
        <c:auto val="1"/>
        <c:lblAlgn val="ctr"/>
        <c:lblOffset val="100"/>
      </c:catAx>
      <c:valAx>
        <c:axId val="3884236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3881600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714"/>
          <c:w val="0.93829727279175112"/>
          <c:h val="0.6808393902685263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5.7583784068867314E-2</c:v>
                </c:pt>
                <c:pt idx="1">
                  <c:v>0.37336626681590263</c:v>
                </c:pt>
                <c:pt idx="2">
                  <c:v>0.41619151425652567</c:v>
                </c:pt>
                <c:pt idx="3">
                  <c:v>0.10174805299829473</c:v>
                </c:pt>
                <c:pt idx="4">
                  <c:v>5.1110381860409698E-2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74"/>
          <c:h val="0.6620441101578759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9.58344620869854E-2</c:v>
                </c:pt>
                <c:pt idx="1">
                  <c:v>0.44398032036213331</c:v>
                </c:pt>
                <c:pt idx="2">
                  <c:v>0.35925607123819175</c:v>
                </c:pt>
                <c:pt idx="3">
                  <c:v>6.0356278346281232E-2</c:v>
                </c:pt>
                <c:pt idx="4">
                  <c:v>4.0572867966408292E-2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914"/>
          <c:w val="0.90400228971955299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0.14131920316940719</c:v>
                </c:pt>
                <c:pt idx="1">
                  <c:v>0.43902854025263488</c:v>
                </c:pt>
                <c:pt idx="2">
                  <c:v>0.30970658394066036</c:v>
                </c:pt>
                <c:pt idx="3">
                  <c:v>6.5871241186485893E-2</c:v>
                </c:pt>
                <c:pt idx="4">
                  <c:v>4.4074431450811725E-2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2.1024716678049501E-2</c:v>
                </c:pt>
                <c:pt idx="1">
                  <c:v>3.3466541002849563E-2</c:v>
                </c:pt>
                <c:pt idx="2">
                  <c:v>0.15223393586920769</c:v>
                </c:pt>
                <c:pt idx="3">
                  <c:v>0.6078222708605121</c:v>
                </c:pt>
                <c:pt idx="4">
                  <c:v>0.16965721740477396</c:v>
                </c:pt>
                <c:pt idx="5">
                  <c:v>1.0573823977807746E-8</c:v>
                </c:pt>
              </c:numCache>
            </c:numRef>
          </c:val>
        </c:ser>
        <c:dLbls>
          <c:showVal val="1"/>
        </c:dLbls>
        <c:overlap val="-25"/>
        <c:axId val="38959744"/>
        <c:axId val="38990208"/>
      </c:barChart>
      <c:catAx>
        <c:axId val="38959744"/>
        <c:scaling>
          <c:orientation val="minMax"/>
        </c:scaling>
        <c:axPos val="b"/>
        <c:majorTickMark val="none"/>
        <c:tickLblPos val="nextTo"/>
        <c:crossAx val="38990208"/>
        <c:crosses val="autoZero"/>
        <c:auto val="1"/>
        <c:lblAlgn val="ctr"/>
        <c:lblOffset val="100"/>
      </c:catAx>
      <c:valAx>
        <c:axId val="38990208"/>
        <c:scaling>
          <c:orientation val="minMax"/>
        </c:scaling>
        <c:delete val="1"/>
        <c:axPos val="l"/>
        <c:numFmt formatCode="0.0%" sourceLinked="1"/>
        <c:tickLblPos val="none"/>
        <c:crossAx val="389597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93"/>
          <c:w val="0.99289107284313971"/>
          <c:h val="0.82095131656930298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25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1.9693478188710978E-2</c:v>
                </c:pt>
                <c:pt idx="1">
                  <c:v>0.4186239610857917</c:v>
                </c:pt>
                <c:pt idx="2">
                  <c:v>0.23938202772717809</c:v>
                </c:pt>
                <c:pt idx="3">
                  <c:v>0.28466123576349317</c:v>
                </c:pt>
                <c:pt idx="4">
                  <c:v>3.7639297234826043E-2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244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0.13382466947210078</c:v>
                </c:pt>
                <c:pt idx="1">
                  <c:v>0.25403324922633469</c:v>
                </c:pt>
                <c:pt idx="2">
                  <c:v>0.11743115796638942</c:v>
                </c:pt>
                <c:pt idx="3">
                  <c:v>7.732451505417233E-2</c:v>
                </c:pt>
                <c:pt idx="4">
                  <c:v>5.3189097884159244E-2</c:v>
                </c:pt>
                <c:pt idx="5">
                  <c:v>1.5882986925948726E-2</c:v>
                </c:pt>
                <c:pt idx="6">
                  <c:v>7.2797023410598322E-3</c:v>
                </c:pt>
              </c:numCache>
            </c:numRef>
          </c:val>
        </c:ser>
        <c:dLbls>
          <c:showVal val="1"/>
        </c:dLbls>
        <c:overlap val="-25"/>
        <c:axId val="39300480"/>
        <c:axId val="39318656"/>
      </c:barChart>
      <c:catAx>
        <c:axId val="39300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318656"/>
        <c:crosses val="autoZero"/>
        <c:auto val="1"/>
        <c:lblAlgn val="ctr"/>
        <c:lblOffset val="100"/>
      </c:catAx>
      <c:valAx>
        <c:axId val="39318656"/>
        <c:scaling>
          <c:orientation val="minMax"/>
        </c:scaling>
        <c:delete val="1"/>
        <c:axPos val="l"/>
        <c:numFmt formatCode="0.0%" sourceLinked="1"/>
        <c:tickLblPos val="none"/>
        <c:crossAx val="393004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0.20601823633026098</c:v>
                </c:pt>
                <c:pt idx="1">
                  <c:v>0.25360194907184108</c:v>
                </c:pt>
                <c:pt idx="2">
                  <c:v>0.10698517525215852</c:v>
                </c:pt>
                <c:pt idx="3">
                  <c:v>6.3311266702354888E-2</c:v>
                </c:pt>
                <c:pt idx="4">
                  <c:v>3.2900304409969383E-2</c:v>
                </c:pt>
                <c:pt idx="5">
                  <c:v>7.0917099077229678E-3</c:v>
                </c:pt>
                <c:pt idx="6">
                  <c:v>2.4752081665968804E-3</c:v>
                </c:pt>
              </c:numCache>
            </c:numRef>
          </c:val>
        </c:ser>
        <c:dLbls>
          <c:showVal val="1"/>
        </c:dLbls>
        <c:overlap val="-25"/>
        <c:axId val="39354752"/>
        <c:axId val="39356288"/>
      </c:barChart>
      <c:catAx>
        <c:axId val="39354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356288"/>
        <c:crosses val="autoZero"/>
        <c:auto val="1"/>
        <c:lblAlgn val="ctr"/>
        <c:lblOffset val="100"/>
      </c:catAx>
      <c:valAx>
        <c:axId val="39356288"/>
        <c:scaling>
          <c:orientation val="minMax"/>
        </c:scaling>
        <c:delete val="1"/>
        <c:axPos val="l"/>
        <c:numFmt formatCode="0.0%" sourceLinked="1"/>
        <c:tickLblPos val="none"/>
        <c:crossAx val="393547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72"/>
          <c:w val="0.96837944664031861"/>
          <c:h val="0.60094889180519384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4.1795764199326992E-2</c:v>
                </c:pt>
                <c:pt idx="1">
                  <c:v>0.20334318058677456</c:v>
                </c:pt>
                <c:pt idx="2">
                  <c:v>0.30573739669694527</c:v>
                </c:pt>
                <c:pt idx="3">
                  <c:v>0.16798317116801081</c:v>
                </c:pt>
                <c:pt idx="4">
                  <c:v>4.4220134770015171E-2</c:v>
                </c:pt>
              </c:numCache>
            </c:numRef>
          </c:val>
        </c:ser>
        <c:dLbls>
          <c:showVal val="1"/>
        </c:dLbls>
        <c:overlap val="-25"/>
        <c:axId val="39495552"/>
        <c:axId val="39497088"/>
      </c:barChart>
      <c:catAx>
        <c:axId val="394955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497088"/>
        <c:crosses val="autoZero"/>
        <c:auto val="1"/>
        <c:lblAlgn val="ctr"/>
        <c:lblOffset val="100"/>
      </c:catAx>
      <c:valAx>
        <c:axId val="39497088"/>
        <c:scaling>
          <c:orientation val="minMax"/>
        </c:scaling>
        <c:delete val="1"/>
        <c:axPos val="l"/>
        <c:numFmt formatCode="0.0%" sourceLinked="1"/>
        <c:tickLblPos val="none"/>
        <c:crossAx val="394955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2.1343288912792739E-2</c:v>
                </c:pt>
                <c:pt idx="1">
                  <c:v>5.7132532601091218E-2</c:v>
                </c:pt>
                <c:pt idx="2">
                  <c:v>0.31241373080017898</c:v>
                </c:pt>
                <c:pt idx="3">
                  <c:v>0.32019345310001868</c:v>
                </c:pt>
                <c:pt idx="4">
                  <c:v>7.2221370180742511E-2</c:v>
                </c:pt>
              </c:numCache>
            </c:numRef>
          </c:val>
        </c:ser>
        <c:dLbls>
          <c:showVal val="1"/>
        </c:dLbls>
        <c:overlap val="-25"/>
        <c:axId val="39599104"/>
        <c:axId val="39600896"/>
      </c:barChart>
      <c:catAx>
        <c:axId val="395991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600896"/>
        <c:crosses val="autoZero"/>
        <c:auto val="1"/>
        <c:lblAlgn val="ctr"/>
        <c:lblOffset val="100"/>
      </c:catAx>
      <c:valAx>
        <c:axId val="39600896"/>
        <c:scaling>
          <c:orientation val="minMax"/>
        </c:scaling>
        <c:delete val="1"/>
        <c:axPos val="l"/>
        <c:numFmt formatCode="0.0%" sourceLinked="1"/>
        <c:tickLblPos val="none"/>
        <c:crossAx val="395991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1.4050914024942889E-2</c:v>
                </c:pt>
                <c:pt idx="1">
                  <c:v>8.3376176872262647E-2</c:v>
                </c:pt>
                <c:pt idx="2">
                  <c:v>0.27382939967809927</c:v>
                </c:pt>
                <c:pt idx="3">
                  <c:v>0.31033386158975146</c:v>
                </c:pt>
                <c:pt idx="4">
                  <c:v>9.5231028262601741E-2</c:v>
                </c:pt>
              </c:numCache>
            </c:numRef>
          </c:val>
        </c:ser>
        <c:dLbls>
          <c:showVal val="1"/>
        </c:dLbls>
        <c:overlap val="-25"/>
        <c:axId val="39616896"/>
        <c:axId val="39618432"/>
      </c:barChart>
      <c:catAx>
        <c:axId val="39616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39618432"/>
        <c:crosses val="autoZero"/>
        <c:auto val="1"/>
        <c:lblAlgn val="ctr"/>
        <c:lblOffset val="100"/>
      </c:catAx>
      <c:valAx>
        <c:axId val="39618432"/>
        <c:scaling>
          <c:orientation val="minMax"/>
        </c:scaling>
        <c:delete val="1"/>
        <c:axPos val="l"/>
        <c:numFmt formatCode="0.0%" sourceLinked="1"/>
        <c:tickLblPos val="none"/>
        <c:crossAx val="3961689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202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613744</v>
      </c>
      <c r="F5" s="8">
        <f>E5/SUM(E5:E16)</f>
        <v>0.41892758949268138</v>
      </c>
      <c r="G5" s="81">
        <f t="shared" ref="G5:G28" si="0">E5/$E$29</f>
        <v>0.25331176120979992</v>
      </c>
      <c r="H5" s="24"/>
      <c r="I5" s="68">
        <f t="shared" ref="I5:I14" si="1">G5+G17</f>
        <v>0.40611008386713332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92478</v>
      </c>
      <c r="F6" s="11">
        <f>E6/SUM($E$5:$E$16)</f>
        <v>6.3123363521442474E-2</v>
      </c>
      <c r="G6" s="38">
        <f t="shared" si="0"/>
        <v>3.8168625767681437E-2</v>
      </c>
      <c r="H6" s="24"/>
      <c r="I6" s="68">
        <f t="shared" si="1"/>
        <v>6.5049858020207352E-2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349066</v>
      </c>
      <c r="F7" s="11">
        <f t="shared" ref="F7:F16" si="2">E7/SUM($E$5:$E$16)</f>
        <v>0.23826445220458747</v>
      </c>
      <c r="G7" s="38">
        <f t="shared" si="0"/>
        <v>0.14407069272931389</v>
      </c>
      <c r="H7" s="24"/>
      <c r="I7" s="68">
        <f t="shared" si="1"/>
        <v>0.25733259591890645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202440</v>
      </c>
      <c r="F8" s="11">
        <f t="shared" si="2"/>
        <v>0.13818090476957562</v>
      </c>
      <c r="G8" s="38">
        <f t="shared" si="0"/>
        <v>8.355345704285809E-2</v>
      </c>
      <c r="H8" s="24"/>
      <c r="I8" s="68">
        <f t="shared" si="1"/>
        <v>0.14680132734596846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31879</v>
      </c>
      <c r="F9" s="11">
        <f t="shared" si="2"/>
        <v>2.1759874842665981E-2</v>
      </c>
      <c r="G9" s="38">
        <f t="shared" si="0"/>
        <v>1.3157482004886747E-2</v>
      </c>
      <c r="H9" s="24"/>
      <c r="I9" s="68">
        <f t="shared" si="1"/>
        <v>2.0791784983160536E-2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11640</v>
      </c>
      <c r="F10" s="11">
        <f t="shared" si="2"/>
        <v>7.9451972511255693E-3</v>
      </c>
      <c r="G10" s="38">
        <f t="shared" si="0"/>
        <v>4.8041999603777325E-3</v>
      </c>
      <c r="H10" s="24"/>
      <c r="I10" s="68">
        <f t="shared" si="1"/>
        <v>7.0523509212177243E-3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4971</v>
      </c>
      <c r="F11" s="11">
        <f t="shared" si="2"/>
        <v>3.393090681730688E-3</v>
      </c>
      <c r="G11" s="38">
        <f t="shared" si="0"/>
        <v>2.0516905500891501E-3</v>
      </c>
      <c r="H11" s="24"/>
      <c r="I11" s="68">
        <f t="shared" si="1"/>
        <v>3.2176583239780757E-3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1648</v>
      </c>
      <c r="F12" s="11">
        <f t="shared" si="2"/>
        <v>1.1248870334926923E-3</v>
      </c>
      <c r="G12" s="38">
        <f t="shared" si="0"/>
        <v>6.8018226243148647E-4</v>
      </c>
      <c r="H12" s="24"/>
      <c r="I12" s="68">
        <f t="shared" si="1"/>
        <v>1.6282275638909065E-3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8729</v>
      </c>
      <c r="F13" s="11">
        <f t="shared" si="2"/>
        <v>5.9582153612607472E-3</v>
      </c>
      <c r="G13" s="38">
        <f t="shared" si="0"/>
        <v>3.6027372383279402E-3</v>
      </c>
      <c r="H13" s="24"/>
      <c r="I13" s="68">
        <f t="shared" si="1"/>
        <v>5.217344647692003E-3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27891</v>
      </c>
      <c r="F14" s="11">
        <f t="shared" si="2"/>
        <v>1.9037757433947016E-2</v>
      </c>
      <c r="G14" s="38">
        <f t="shared" si="0"/>
        <v>1.1511506966915407E-2</v>
      </c>
      <c r="H14" s="24"/>
      <c r="I14" s="68">
        <f t="shared" si="1"/>
        <v>1.5782044509014066E-2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120550</v>
      </c>
      <c r="F15" s="11">
        <f t="shared" ref="F15" si="3">E15/SUM($E$5:$E$16)</f>
        <v>8.2284667407490325E-2</v>
      </c>
      <c r="G15" s="38">
        <f t="shared" ref="G15" si="4">E15/$E$29</f>
        <v>4.9754837218516805E-2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370212</v>
      </c>
      <c r="F17" s="61">
        <f>E17/SUM($E$17:$E$28)</f>
        <v>0.38650552699604529</v>
      </c>
      <c r="G17" s="35">
        <f t="shared" si="0"/>
        <v>0.15279832265733342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65130</v>
      </c>
      <c r="F18" s="61">
        <f t="shared" ref="F18:F28" si="6">E18/SUM($E$17:$E$28)</f>
        <v>6.7996458713527469E-2</v>
      </c>
      <c r="G18" s="38">
        <f t="shared" si="0"/>
        <v>2.6881232252525918E-2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274420</v>
      </c>
      <c r="F19" s="61">
        <f t="shared" si="6"/>
        <v>0.28649759250984502</v>
      </c>
      <c r="G19" s="38">
        <f t="shared" si="0"/>
        <v>0.11326190318959255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153242</v>
      </c>
      <c r="F20" s="61">
        <f t="shared" si="6"/>
        <v>0.1599863860920985</v>
      </c>
      <c r="G20" s="38">
        <f t="shared" si="0"/>
        <v>6.3247870303110354E-2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18497</v>
      </c>
      <c r="F21" s="61">
        <f t="shared" si="6"/>
        <v>1.9311077795549171E-2</v>
      </c>
      <c r="G21" s="38">
        <f t="shared" si="0"/>
        <v>7.63430297827379E-3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5447</v>
      </c>
      <c r="F22" s="61">
        <f t="shared" si="6"/>
        <v>5.6867297806323372E-3</v>
      </c>
      <c r="G22" s="38">
        <f t="shared" si="0"/>
        <v>2.2481509608399922E-3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2825</v>
      </c>
      <c r="F23" s="61">
        <f t="shared" si="6"/>
        <v>2.9493320415432994E-3</v>
      </c>
      <c r="G23" s="38">
        <f t="shared" si="0"/>
        <v>1.1659677738889256E-3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2297</v>
      </c>
      <c r="F24" s="61">
        <f t="shared" si="6"/>
        <v>2.3980940528937908E-3</v>
      </c>
      <c r="G24" s="38">
        <f t="shared" si="0"/>
        <v>9.4804530145942015E-4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3912</v>
      </c>
      <c r="F25" s="61">
        <f t="shared" si="6"/>
        <v>4.0841723704486323E-3</v>
      </c>
      <c r="G25" s="38">
        <f t="shared" si="0"/>
        <v>1.6146074093640625E-3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10347</v>
      </c>
      <c r="F26" s="61">
        <f t="shared" si="6"/>
        <v>1.080238535711452E-2</v>
      </c>
      <c r="G26" s="38">
        <f t="shared" si="0"/>
        <v>4.2705375420986598E-3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51515</v>
      </c>
      <c r="F27" s="61">
        <f t="shared" si="6"/>
        <v>5.378224429030197E-2</v>
      </c>
      <c r="G27" s="38">
        <f t="shared" si="0"/>
        <v>2.1261886680314337E-2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2422880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42891</v>
      </c>
      <c r="F5" s="53">
        <f>E5/SUM($E$5:$E$9)</f>
        <v>4.0332772881661948E-2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262950</v>
      </c>
      <c r="F6" s="53">
        <f>E6/SUM($E$5:$E$9)</f>
        <v>0.24726638756925715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452027</v>
      </c>
      <c r="F7" s="53">
        <f>E7/SUM($E$5:$E$9)</f>
        <v>0.42506591889624873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195861</v>
      </c>
      <c r="F8" s="53">
        <f>E8/SUM($E$5:$E$9)</f>
        <v>0.18417890068721154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109699</v>
      </c>
      <c r="F9" s="54">
        <f>E9/SUM($E$5:$E$9)</f>
        <v>0.10315601996562061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42097</v>
      </c>
      <c r="F10" s="53">
        <f>E10/SUM($E$10:$E$14)</f>
        <v>3.9377252544035977E-2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292422</v>
      </c>
      <c r="F11" s="53">
        <f>E11/SUM($E$10:$E$14)</f>
        <v>0.27352958508758557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466679</v>
      </c>
      <c r="F12" s="53">
        <f>E12/SUM($E$10:$E$14)</f>
        <v>0.43652841865211695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182571</v>
      </c>
      <c r="F13" s="53">
        <f>E13/SUM($E$10:$E$14)</f>
        <v>0.17077569361753075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85300</v>
      </c>
      <c r="F14" s="54">
        <f>E14/SUM($E$10:$E$14)</f>
        <v>7.978905009873076E-2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41723</v>
      </c>
      <c r="F15" s="53">
        <f>E15/SUM($E$15:$E$19)</f>
        <v>3.8730129261330674E-2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247308</v>
      </c>
      <c r="F16" s="53">
        <f>E16/SUM($E$15:$E$19)</f>
        <v>0.22956812327400153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442206</v>
      </c>
      <c r="F17" s="53">
        <f>E17/SUM($E$15:$E$19)</f>
        <v>0.41048571627486019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213197</v>
      </c>
      <c r="F18" s="53">
        <f>E18/SUM($E$15:$E$19)</f>
        <v>0.19790397066672855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132841</v>
      </c>
      <c r="F19" s="54">
        <f>E19/SUM($E$15:$E$19)</f>
        <v>0.12331206052307907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49788</v>
      </c>
      <c r="F20" s="53">
        <f>E20/SUM($E$20:$E$24)</f>
        <v>4.5252891020589575E-2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265738</v>
      </c>
      <c r="F21" s="53">
        <f t="shared" ref="F21:F24" si="0">E21/SUM($E$20:$E$24)</f>
        <v>0.24153235225414624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461516</v>
      </c>
      <c r="F22" s="53">
        <f t="shared" si="0"/>
        <v>0.41947724857914392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194564</v>
      </c>
      <c r="F23" s="53">
        <f t="shared" si="0"/>
        <v>0.17684147763577548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128611</v>
      </c>
      <c r="F24" s="74">
        <f t="shared" si="0"/>
        <v>0.11689603051034478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59904</v>
      </c>
      <c r="F25" s="47">
        <f>E25/SUM($E$25:$E$29)</f>
        <v>5.5116016528180441E-2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317388</v>
      </c>
      <c r="F26" s="53">
        <f t="shared" ref="F26:F29" si="1">E26/SUM($E$25:$E$29)</f>
        <v>0.29201993612857458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462725</v>
      </c>
      <c r="F27" s="53">
        <f t="shared" si="1"/>
        <v>0.4257404972623246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162120</v>
      </c>
      <c r="F28" s="53">
        <f t="shared" si="1"/>
        <v>0.14916213607686654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84734</v>
      </c>
      <c r="F29" s="54">
        <f t="shared" si="1"/>
        <v>7.7961414004053833E-2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58959</v>
      </c>
      <c r="F30" s="47">
        <f>E30/SUM($E$30:$E$34)</f>
        <v>5.7583784068867314E-2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382283</v>
      </c>
      <c r="F31" s="53">
        <f t="shared" ref="F31:F34" si="2">E31/SUM($E$30:$E$34)</f>
        <v>0.37336626681590263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426131</v>
      </c>
      <c r="F32" s="53">
        <f t="shared" si="2"/>
        <v>0.41619151425652567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104178</v>
      </c>
      <c r="F33" s="53">
        <f t="shared" si="2"/>
        <v>0.10174805299829473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52331</v>
      </c>
      <c r="F34" s="54">
        <f t="shared" si="2"/>
        <v>5.1110381860409698E-2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87733</v>
      </c>
      <c r="F35" s="47">
        <f>E35/SUM($E$35:$E$39)</f>
        <v>9.58344620869854E-2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406448</v>
      </c>
      <c r="F36" s="53">
        <f t="shared" ref="F36:F39" si="3">E36/SUM($E$35:$E$39)</f>
        <v>0.44398032036213331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328886</v>
      </c>
      <c r="F37" s="53">
        <f t="shared" si="3"/>
        <v>0.35925607123819175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55254</v>
      </c>
      <c r="F38" s="53">
        <f t="shared" si="3"/>
        <v>6.0356278346281232E-2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37143</v>
      </c>
      <c r="F39" s="54">
        <f t="shared" si="3"/>
        <v>4.0572867966408292E-2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128736</v>
      </c>
      <c r="F40" s="47">
        <f>E40/SUM($E$40:$E$44)</f>
        <v>0.14131920316940719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399937</v>
      </c>
      <c r="F41" s="53">
        <f t="shared" ref="F41:F44" si="4">E41/SUM($E$40:$E$44)</f>
        <v>0.43902854025263488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282130</v>
      </c>
      <c r="F42" s="53">
        <f t="shared" si="4"/>
        <v>0.30970658394066036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60006</v>
      </c>
      <c r="F43" s="53">
        <f t="shared" si="4"/>
        <v>6.5871241186485893E-2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40150</v>
      </c>
      <c r="F44" s="54">
        <f t="shared" si="4"/>
        <v>4.4074431450811725E-2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2994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2808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2369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2361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2092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1805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1757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1755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1709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1667</v>
      </c>
      <c r="H14" s="101"/>
    </row>
    <row r="15" spans="1:9" ht="15" customHeight="1">
      <c r="B15" s="100"/>
      <c r="C15" s="109" t="s">
        <v>138</v>
      </c>
      <c r="D15" s="110" t="s">
        <v>118</v>
      </c>
      <c r="E15" s="111" t="s">
        <v>166</v>
      </c>
      <c r="F15" s="111" t="s">
        <v>168</v>
      </c>
      <c r="G15" s="125">
        <v>1633</v>
      </c>
      <c r="H15" s="101"/>
    </row>
    <row r="16" spans="1:9" ht="15" customHeight="1">
      <c r="B16" s="100"/>
      <c r="C16" s="109" t="s">
        <v>139</v>
      </c>
      <c r="D16" s="110" t="s">
        <v>124</v>
      </c>
      <c r="E16" s="111" t="s">
        <v>177</v>
      </c>
      <c r="F16" s="111" t="s">
        <v>178</v>
      </c>
      <c r="G16" s="125">
        <v>1628</v>
      </c>
      <c r="H16" s="101"/>
    </row>
    <row r="17" spans="2:8" ht="15" customHeight="1">
      <c r="B17" s="100"/>
      <c r="C17" s="109" t="s">
        <v>140</v>
      </c>
      <c r="D17" s="110" t="s">
        <v>121</v>
      </c>
      <c r="E17" s="111" t="s">
        <v>171</v>
      </c>
      <c r="F17" s="112" t="s">
        <v>172</v>
      </c>
      <c r="G17" s="125">
        <v>1614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1580</v>
      </c>
      <c r="H18" s="101"/>
    </row>
    <row r="19" spans="2:8" ht="15" customHeight="1">
      <c r="B19" s="100"/>
      <c r="C19" s="109" t="s">
        <v>142</v>
      </c>
      <c r="D19" s="110" t="s">
        <v>123</v>
      </c>
      <c r="E19" s="111" t="s">
        <v>175</v>
      </c>
      <c r="F19" s="112" t="s">
        <v>176</v>
      </c>
      <c r="G19" s="125">
        <v>1579</v>
      </c>
      <c r="H19" s="101"/>
    </row>
    <row r="20" spans="2:8" ht="15" customHeight="1">
      <c r="B20" s="100"/>
      <c r="C20" s="109" t="s">
        <v>143</v>
      </c>
      <c r="D20" s="110" t="s">
        <v>122</v>
      </c>
      <c r="E20" s="111" t="s">
        <v>173</v>
      </c>
      <c r="F20" s="111" t="s">
        <v>174</v>
      </c>
      <c r="G20" s="125">
        <v>1572</v>
      </c>
      <c r="H20" s="101"/>
    </row>
    <row r="21" spans="2:8" ht="15" customHeight="1">
      <c r="B21" s="100"/>
      <c r="C21" s="109" t="s">
        <v>144</v>
      </c>
      <c r="D21" s="110" t="s">
        <v>203</v>
      </c>
      <c r="E21" s="111" t="s">
        <v>204</v>
      </c>
      <c r="F21" s="112" t="s">
        <v>166</v>
      </c>
      <c r="G21" s="125">
        <v>1545</v>
      </c>
      <c r="H21" s="101"/>
    </row>
    <row r="22" spans="2:8" ht="15" customHeight="1">
      <c r="B22" s="100"/>
      <c r="C22" s="109" t="s">
        <v>145</v>
      </c>
      <c r="D22" s="110" t="s">
        <v>188</v>
      </c>
      <c r="E22" s="111" t="s">
        <v>192</v>
      </c>
      <c r="F22" s="111" t="s">
        <v>193</v>
      </c>
      <c r="G22" s="125">
        <v>1527</v>
      </c>
      <c r="H22" s="101"/>
    </row>
    <row r="23" spans="2:8" ht="15" customHeight="1">
      <c r="B23" s="100"/>
      <c r="C23" s="109" t="s">
        <v>146</v>
      </c>
      <c r="D23" s="110" t="s">
        <v>125</v>
      </c>
      <c r="E23" s="111" t="s">
        <v>179</v>
      </c>
      <c r="F23" s="111" t="s">
        <v>194</v>
      </c>
      <c r="G23" s="125">
        <v>1524</v>
      </c>
      <c r="H23" s="101"/>
    </row>
    <row r="24" spans="2:8" ht="15" customHeight="1">
      <c r="B24" s="100"/>
      <c r="C24" s="113" t="s">
        <v>147</v>
      </c>
      <c r="D24" s="114" t="s">
        <v>187</v>
      </c>
      <c r="E24" s="115" t="s">
        <v>190</v>
      </c>
      <c r="F24" s="115" t="s">
        <v>191</v>
      </c>
      <c r="G24" s="126">
        <v>1521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3</v>
      </c>
      <c r="F5" s="8">
        <f t="shared" ref="F5:F11" si="0">E5/SUM($E$5:$E$11)</f>
        <v>2.6894107142536975E-6</v>
      </c>
      <c r="G5" s="171">
        <f>SUM(E5:E11)/E25</f>
        <v>0.56100411693172414</v>
      </c>
      <c r="H5" s="24"/>
      <c r="I5" s="24"/>
      <c r="J5" s="24"/>
      <c r="K5" s="24"/>
      <c r="L5" s="24"/>
      <c r="M5" s="24"/>
      <c r="N5" s="24"/>
      <c r="O5" s="77">
        <f>E5+E12</f>
        <v>4</v>
      </c>
      <c r="P5" s="24"/>
      <c r="Q5" s="25"/>
    </row>
    <row r="6" spans="2:17">
      <c r="B6" s="23"/>
      <c r="C6" s="169"/>
      <c r="D6" s="9" t="s">
        <v>7</v>
      </c>
      <c r="E6" s="10">
        <v>19461</v>
      </c>
      <c r="F6" s="11">
        <f t="shared" si="0"/>
        <v>1.7446207303363735E-2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38141</v>
      </c>
      <c r="P6" s="24"/>
      <c r="Q6" s="25"/>
    </row>
    <row r="7" spans="2:17">
      <c r="B7" s="23"/>
      <c r="C7" s="169"/>
      <c r="D7" s="9" t="s">
        <v>8</v>
      </c>
      <c r="E7" s="10">
        <v>298770</v>
      </c>
      <c r="F7" s="11">
        <f t="shared" si="0"/>
        <v>0.26783841303252576</v>
      </c>
      <c r="G7" s="173"/>
      <c r="H7" s="24"/>
      <c r="I7" s="24"/>
      <c r="J7" s="24"/>
      <c r="K7" s="24"/>
      <c r="L7" s="24"/>
      <c r="M7" s="24"/>
      <c r="N7" s="24"/>
      <c r="O7" s="77">
        <f>E7+E14+E22</f>
        <v>567545</v>
      </c>
      <c r="P7" s="24"/>
      <c r="Q7" s="25"/>
    </row>
    <row r="8" spans="2:17">
      <c r="B8" s="23"/>
      <c r="C8" s="169"/>
      <c r="D8" s="9" t="s">
        <v>9</v>
      </c>
      <c r="E8" s="10">
        <v>421795</v>
      </c>
      <c r="F8" s="11">
        <f t="shared" si="0"/>
        <v>0.37812666407287943</v>
      </c>
      <c r="G8" s="173"/>
      <c r="H8" s="24"/>
      <c r="I8" s="24"/>
      <c r="J8" s="24"/>
      <c r="K8" s="24"/>
      <c r="L8" s="24"/>
      <c r="M8" s="24"/>
      <c r="N8" s="24"/>
      <c r="O8" s="77">
        <f>E8+E15+E23</f>
        <v>751993</v>
      </c>
      <c r="P8" s="24"/>
      <c r="Q8" s="25"/>
    </row>
    <row r="9" spans="2:17">
      <c r="B9" s="23"/>
      <c r="C9" s="169"/>
      <c r="D9" s="9" t="s">
        <v>10</v>
      </c>
      <c r="E9" s="10">
        <v>212838</v>
      </c>
      <c r="F9" s="11">
        <f t="shared" si="0"/>
        <v>0.19080293253344283</v>
      </c>
      <c r="G9" s="173"/>
      <c r="H9" s="24"/>
      <c r="I9" s="24"/>
      <c r="J9" s="24"/>
      <c r="K9" s="24"/>
      <c r="L9" s="24"/>
      <c r="M9" s="24"/>
      <c r="N9" s="24"/>
      <c r="O9" s="77">
        <f>E9+E16+E24</f>
        <v>365138</v>
      </c>
      <c r="P9" s="24"/>
      <c r="Q9" s="25"/>
    </row>
    <row r="10" spans="2:17">
      <c r="B10" s="23"/>
      <c r="C10" s="169"/>
      <c r="D10" s="9" t="s">
        <v>11</v>
      </c>
      <c r="E10" s="10">
        <v>158727</v>
      </c>
      <c r="F10" s="11">
        <f t="shared" si="0"/>
        <v>0.14229403148044889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257929</v>
      </c>
      <c r="P10" s="24"/>
      <c r="Q10" s="25"/>
    </row>
    <row r="11" spans="2:17">
      <c r="B11" s="23"/>
      <c r="C11" s="170"/>
      <c r="D11" s="12" t="s">
        <v>12</v>
      </c>
      <c r="E11" s="13">
        <v>3892</v>
      </c>
      <c r="F11" s="14">
        <f t="shared" si="0"/>
        <v>3.4890621666251302E-3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3892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1</v>
      </c>
      <c r="F12" s="11">
        <f t="shared" ref="F12:F18" si="1">E12/SUM($E$12:$E$18)</f>
        <v>1.1456485974969869E-6</v>
      </c>
      <c r="G12" s="181">
        <f>SUM(E12:E18)/E25</f>
        <v>0.43898582459839042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18680</v>
      </c>
      <c r="F13" s="11">
        <f t="shared" si="1"/>
        <v>2.1400715801243714E-2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268763</v>
      </c>
      <c r="F14" s="11">
        <f t="shared" si="1"/>
        <v>0.30790795400908272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330198</v>
      </c>
      <c r="F15" s="11">
        <f t="shared" si="1"/>
        <v>0.37829087559631008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152300</v>
      </c>
      <c r="F16" s="11">
        <f t="shared" si="1"/>
        <v>0.1744822813987911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99202</v>
      </c>
      <c r="F17" s="11">
        <f>E17/SUM($E$12:$E$18)</f>
        <v>0.11365063216889609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3724</v>
      </c>
      <c r="F18" s="11">
        <f t="shared" si="1"/>
        <v>4.2663953770787797E-3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8</v>
      </c>
      <c r="E19" s="7">
        <v>0</v>
      </c>
      <c r="F19" s="8">
        <f>E19/SUM($E$19:$E$24)</f>
        <v>0</v>
      </c>
      <c r="G19" s="171">
        <f>SUM(E19:E24)/E25</f>
        <v>1.0058469885444086E-5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9</v>
      </c>
      <c r="E20" s="60">
        <v>1</v>
      </c>
      <c r="F20" s="11">
        <f t="shared" ref="F20:F22" si="2">E20/SUM($E$19:$E$24)</f>
        <v>0.05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10</v>
      </c>
      <c r="E21" s="60">
        <v>7</v>
      </c>
      <c r="F21" s="11">
        <f t="shared" si="2"/>
        <v>0.35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11</v>
      </c>
      <c r="E22" s="10">
        <v>12</v>
      </c>
      <c r="F22" s="11">
        <f t="shared" si="2"/>
        <v>0.6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/>
      <c r="E23" s="10"/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/>
      <c r="E24" s="13"/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1988374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>
      <selection activeCell="E22" sqref="E22"/>
    </sheetView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17495</v>
      </c>
      <c r="F5" s="47">
        <f t="shared" ref="F5:F10" si="0">E5/SUM($E$5:$E$10)</f>
        <v>1.568374681528948E-2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22222</v>
      </c>
      <c r="F6" s="53">
        <f t="shared" si="0"/>
        <v>1.9921361630715222E-2</v>
      </c>
      <c r="G6" s="78">
        <f>E6+E12+E17</f>
        <v>41805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36274</v>
      </c>
      <c r="F7" s="53">
        <f t="shared" si="0"/>
        <v>3.251856141627954E-2</v>
      </c>
      <c r="G7" s="78">
        <f>E7+E13+E19</f>
        <v>66544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156829</v>
      </c>
      <c r="F8" s="53">
        <f t="shared" si="0"/>
        <v>0.14059253096856436</v>
      </c>
      <c r="G8" s="78">
        <f>E8+E14+E20</f>
        <v>302698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685093</v>
      </c>
      <c r="F9" s="53">
        <f t="shared" si="0"/>
        <v>0.6141654848200695</v>
      </c>
      <c r="G9" s="78">
        <f>E9+E15+E21</f>
        <v>1208578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197573</v>
      </c>
      <c r="F10" s="54">
        <f t="shared" si="0"/>
        <v>0.17711831434908193</v>
      </c>
      <c r="G10" s="78">
        <f>E10+E16+E22</f>
        <v>337342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13911</v>
      </c>
      <c r="F11" s="47">
        <f t="shared" ref="F11:F16" si="1">E11/SUM($E$11:$E$16)</f>
        <v>1.5937117639780587E-2</v>
      </c>
      <c r="G11" s="79">
        <f>G6/$E$23</f>
        <v>2.1024716678049501E-2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19583</v>
      </c>
      <c r="F12" s="53">
        <f t="shared" si="1"/>
        <v>2.2435236484783495E-2</v>
      </c>
      <c r="G12" s="79">
        <f t="shared" ref="G12:G16" si="2">G7/$E$23</f>
        <v>3.3466541002849563E-2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30270</v>
      </c>
      <c r="F13" s="53">
        <f t="shared" si="1"/>
        <v>3.4678783046233792E-2</v>
      </c>
      <c r="G13" s="79">
        <f t="shared" si="2"/>
        <v>0.15223393586920769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145868</v>
      </c>
      <c r="F14" s="53">
        <f t="shared" si="1"/>
        <v>0.16711346961969048</v>
      </c>
      <c r="G14" s="79">
        <f t="shared" si="2"/>
        <v>0.6078222708605121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523473</v>
      </c>
      <c r="F15" s="53">
        <f t="shared" si="1"/>
        <v>0.59971610827754029</v>
      </c>
      <c r="G15" s="79">
        <f t="shared" si="2"/>
        <v>0.16965721740477396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139763</v>
      </c>
      <c r="F16" s="54">
        <f t="shared" si="1"/>
        <v>0.16011928493197139</v>
      </c>
      <c r="G16" s="79">
        <f t="shared" si="2"/>
        <v>1.0573823977807746E-8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1</v>
      </c>
      <c r="F18" s="153">
        <f t="shared" ref="F18:F22" si="3">E18/SUM($E$17:$E$22)</f>
        <v>0.05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0</v>
      </c>
      <c r="F19" s="53">
        <f t="shared" si="3"/>
        <v>0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1</v>
      </c>
      <c r="F20" s="53">
        <f t="shared" si="3"/>
        <v>0.05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12</v>
      </c>
      <c r="F21" s="53">
        <f t="shared" si="3"/>
        <v>0.6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6</v>
      </c>
      <c r="F22" s="54">
        <f t="shared" si="3"/>
        <v>0.3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1988374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39158</v>
      </c>
      <c r="E5" s="35">
        <f>D5/$D$10</f>
        <v>1.9693478188710978E-2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832381</v>
      </c>
      <c r="E6" s="38">
        <f t="shared" ref="E6:E9" si="0">D6/$D$10</f>
        <v>0.4186239610857917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475981</v>
      </c>
      <c r="E7" s="38">
        <f t="shared" si="0"/>
        <v>0.23938202772717809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566013</v>
      </c>
      <c r="E8" s="38">
        <f t="shared" si="0"/>
        <v>0.28466123576349317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74841</v>
      </c>
      <c r="E9" s="38">
        <f t="shared" si="0"/>
        <v>3.7639297234826043E-2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1988374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26734</v>
      </c>
      <c r="F5" s="8">
        <f>E5/$E$11</f>
        <v>2.7034707046477976E-2</v>
      </c>
      <c r="G5" s="171">
        <f>SUM(E5:E7)/E11</f>
        <v>0.48133488795876533</v>
      </c>
      <c r="H5" s="25"/>
    </row>
    <row r="6" spans="2:8">
      <c r="B6" s="23"/>
      <c r="C6" s="185"/>
      <c r="D6" s="9" t="s">
        <v>27</v>
      </c>
      <c r="E6" s="37">
        <v>367480</v>
      </c>
      <c r="F6" s="11">
        <f t="shared" ref="F6:F10" si="0">E6/$E$11</f>
        <v>0.37161345647638683</v>
      </c>
      <c r="G6" s="173"/>
      <c r="H6" s="25"/>
    </row>
    <row r="7" spans="2:8">
      <c r="B7" s="23"/>
      <c r="C7" s="186"/>
      <c r="D7" s="12" t="s">
        <v>28</v>
      </c>
      <c r="E7" s="43">
        <v>81767</v>
      </c>
      <c r="F7" s="14">
        <f t="shared" si="0"/>
        <v>8.2686724435900527E-2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26383</v>
      </c>
      <c r="F8" s="8">
        <f>E8/$E$11</f>
        <v>2.6679758958899843E-2</v>
      </c>
      <c r="G8" s="171">
        <f>SUM(E8:E10)/E11</f>
        <v>0.57237957804661244</v>
      </c>
      <c r="H8" s="25"/>
    </row>
    <row r="9" spans="2:8">
      <c r="B9" s="23"/>
      <c r="C9" s="185"/>
      <c r="D9" s="9" t="s">
        <v>27</v>
      </c>
      <c r="E9" s="37">
        <v>403408</v>
      </c>
      <c r="F9" s="11">
        <f t="shared" si="0"/>
        <v>0.40794557867156378</v>
      </c>
      <c r="G9" s="173"/>
      <c r="H9" s="25"/>
    </row>
    <row r="10" spans="2:8">
      <c r="B10" s="23"/>
      <c r="C10" s="186"/>
      <c r="D10" s="12" t="s">
        <v>28</v>
      </c>
      <c r="E10" s="43">
        <v>136222</v>
      </c>
      <c r="F10" s="14">
        <f t="shared" si="0"/>
        <v>0.13775424041614881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988877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217989</v>
      </c>
      <c r="F12" s="192">
        <f>E12/E11</f>
        <v>0.22044096485204934</v>
      </c>
      <c r="G12" s="193"/>
      <c r="H12" s="25"/>
    </row>
    <row r="13" spans="2:8">
      <c r="B13" s="23"/>
      <c r="C13" s="51" t="s">
        <v>27</v>
      </c>
      <c r="D13" s="52"/>
      <c r="E13" s="40">
        <f>E6+E9</f>
        <v>770888</v>
      </c>
      <c r="F13" s="190">
        <f>E13/E11</f>
        <v>0.77955903514795066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162326</v>
      </c>
      <c r="F5" s="47">
        <f>E5/SUM($E$5:$E$12)</f>
        <v>0.34103462112983501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63698</v>
      </c>
      <c r="F6" s="53">
        <f t="shared" ref="F6:F12" si="0">E6/SUM($E$5:$E$12)</f>
        <v>0.13382466947210078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120915</v>
      </c>
      <c r="F7" s="53">
        <f t="shared" si="0"/>
        <v>0.25403324922633469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55895</v>
      </c>
      <c r="F8" s="53">
        <f t="shared" si="0"/>
        <v>0.11743115796638942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36805</v>
      </c>
      <c r="F9" s="53">
        <f t="shared" si="0"/>
        <v>7.732451505417233E-2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25317</v>
      </c>
      <c r="F10" s="53">
        <f t="shared" si="0"/>
        <v>5.3189097884159244E-2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7560</v>
      </c>
      <c r="F11" s="53">
        <f t="shared" si="0"/>
        <v>1.5882986925948726E-2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3465</v>
      </c>
      <c r="F12" s="54">
        <f t="shared" si="0"/>
        <v>7.2797023410598322E-3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185435</v>
      </c>
      <c r="F13" s="47">
        <f>E13/SUM($E$13:$E$20)</f>
        <v>0.32761615015909529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116609</v>
      </c>
      <c r="F14" s="53">
        <f t="shared" ref="F14:F20" si="1">E14/SUM($E$13:$E$20)</f>
        <v>0.20601823633026098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143542</v>
      </c>
      <c r="F15" s="53">
        <f t="shared" si="1"/>
        <v>0.25360194907184108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60555</v>
      </c>
      <c r="F16" s="53">
        <f t="shared" si="1"/>
        <v>0.10698517525215852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35835</v>
      </c>
      <c r="F17" s="53">
        <f t="shared" si="1"/>
        <v>6.3311266702354888E-2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18622</v>
      </c>
      <c r="F18" s="53">
        <f t="shared" si="1"/>
        <v>3.2900304409969383E-2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4014</v>
      </c>
      <c r="F19" s="53">
        <f t="shared" si="1"/>
        <v>7.0917099077229678E-3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1401</v>
      </c>
      <c r="F20" s="54">
        <f t="shared" si="1"/>
        <v>2.4752081665968804E-3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1041994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197208</v>
      </c>
      <c r="F5" s="8">
        <f>E5/SUM($E$5:$E$10)</f>
        <v>0.23692035257892718</v>
      </c>
      <c r="G5" s="47">
        <f>E5/$E$23</f>
        <v>0.10521267089029676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34790</v>
      </c>
      <c r="F6" s="11">
        <f t="shared" ref="F6:F10" si="0">E6/SUM($E$5:$E$10)</f>
        <v>4.1795764199326992E-2</v>
      </c>
      <c r="G6" s="53">
        <f t="shared" ref="G6:G22" si="1">E6/$E$23</f>
        <v>1.8560853617872623E-2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169259</v>
      </c>
      <c r="F7" s="11">
        <f t="shared" si="0"/>
        <v>0.20334318058677456</v>
      </c>
      <c r="G7" s="53">
        <f t="shared" si="1"/>
        <v>9.0301567189063014E-2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254490</v>
      </c>
      <c r="F8" s="11">
        <f t="shared" si="0"/>
        <v>0.30573739669694527</v>
      </c>
      <c r="G8" s="53">
        <f t="shared" si="1"/>
        <v>0.1357732577525842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139826</v>
      </c>
      <c r="F9" s="11">
        <f t="shared" si="0"/>
        <v>0.16798317116801081</v>
      </c>
      <c r="G9" s="53">
        <f t="shared" si="1"/>
        <v>7.4598732910970328E-2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36808</v>
      </c>
      <c r="F10" s="14">
        <f t="shared" si="0"/>
        <v>4.4220134770015171E-2</v>
      </c>
      <c r="G10" s="54">
        <f t="shared" si="1"/>
        <v>1.9637479159719907E-2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103143</v>
      </c>
      <c r="F11" s="61">
        <f>E11/SUM($E$11:$E$16)</f>
        <v>0.21669562440517584</v>
      </c>
      <c r="G11" s="62">
        <f t="shared" si="1"/>
        <v>5.5027942647549184E-2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10159</v>
      </c>
      <c r="F12" s="11">
        <f t="shared" ref="F12:F16" si="2">E12/SUM($E$11:$E$16)</f>
        <v>2.1343288912792739E-2</v>
      </c>
      <c r="G12" s="53">
        <f t="shared" si="1"/>
        <v>5.4199399799933308E-3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27194</v>
      </c>
      <c r="F13" s="11">
        <f t="shared" si="2"/>
        <v>5.7132532601091218E-2</v>
      </c>
      <c r="G13" s="53">
        <f t="shared" si="1"/>
        <v>1.4508302767589196E-2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148703</v>
      </c>
      <c r="F14" s="11">
        <f t="shared" si="2"/>
        <v>0.31241373080017898</v>
      </c>
      <c r="G14" s="53">
        <f t="shared" si="1"/>
        <v>7.9334711570523506E-2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152406</v>
      </c>
      <c r="F15" s="11">
        <f t="shared" si="2"/>
        <v>0.32019345310001868</v>
      </c>
      <c r="G15" s="53">
        <f t="shared" si="1"/>
        <v>8.1310303434478162E-2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34376</v>
      </c>
      <c r="F16" s="14">
        <f t="shared" si="2"/>
        <v>7.2221370180742511E-2</v>
      </c>
      <c r="G16" s="54">
        <f t="shared" si="1"/>
        <v>1.8339979993331111E-2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126322</v>
      </c>
      <c r="F17" s="61">
        <f>E17/SUM($E$17:$E$22)</f>
        <v>0.22317861957234197</v>
      </c>
      <c r="G17" s="62">
        <f t="shared" si="1"/>
        <v>6.739419806602201E-2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7953</v>
      </c>
      <c r="F18" s="11">
        <f t="shared" ref="F18:F22" si="3">E18/SUM($E$17:$E$22)</f>
        <v>1.4050914024942889E-2</v>
      </c>
      <c r="G18" s="53">
        <f t="shared" si="1"/>
        <v>4.2430143381127043E-3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47192</v>
      </c>
      <c r="F19" s="11">
        <f t="shared" si="3"/>
        <v>8.3376176872262647E-2</v>
      </c>
      <c r="G19" s="53">
        <f t="shared" si="1"/>
        <v>2.5177459153051016E-2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154991</v>
      </c>
      <c r="F20" s="11">
        <f t="shared" si="3"/>
        <v>0.27382939967809927</v>
      </c>
      <c r="G20" s="53">
        <f t="shared" si="1"/>
        <v>8.268942980993664E-2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175653</v>
      </c>
      <c r="F21" s="11">
        <f t="shared" si="3"/>
        <v>0.31033386158975146</v>
      </c>
      <c r="G21" s="53">
        <f t="shared" si="1"/>
        <v>9.3712837612537514E-2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53902</v>
      </c>
      <c r="F22" s="14">
        <f t="shared" si="3"/>
        <v>9.5231028262601741E-2</v>
      </c>
      <c r="G22" s="54">
        <f t="shared" si="1"/>
        <v>2.8757319106368789E-2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1874375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165097</v>
      </c>
      <c r="F5" s="8">
        <f>E5/SUM($E$5:$E$9)</f>
        <v>0.19834306645634631</v>
      </c>
      <c r="G5" s="47">
        <f t="shared" ref="G5:G19" si="0">E5/$E$20</f>
        <v>8.8081093697899293E-2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12814</v>
      </c>
      <c r="F6" s="11">
        <f>E6/SUM($E$5:$E$9)</f>
        <v>1.5394392711991264E-2</v>
      </c>
      <c r="G6" s="53">
        <f t="shared" si="0"/>
        <v>6.8364121373791263E-3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8444</v>
      </c>
      <c r="F7" s="11">
        <f>E7/SUM($E$5:$E$9)</f>
        <v>1.0144393012334496E-2</v>
      </c>
      <c r="G7" s="53">
        <f t="shared" si="0"/>
        <v>4.5049683227742577E-3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122286</v>
      </c>
      <c r="F8" s="11">
        <f>E8/SUM($E$5:$E$9)</f>
        <v>0.14691108999364474</v>
      </c>
      <c r="G8" s="53">
        <f t="shared" si="0"/>
        <v>6.5240946982327436E-2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523740</v>
      </c>
      <c r="F9" s="14">
        <f>E9/SUM($E$5:$E$9)</f>
        <v>0.6292070578256832</v>
      </c>
      <c r="G9" s="54">
        <f t="shared" si="0"/>
        <v>0.27942114038012672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89141</v>
      </c>
      <c r="F10" s="8">
        <f>E10/SUM($E$10:$E$14)</f>
        <v>0.18727848380502582</v>
      </c>
      <c r="G10" s="47">
        <f t="shared" si="0"/>
        <v>4.7557719239746582E-2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4844</v>
      </c>
      <c r="F11" s="11">
        <f>E11/SUM($E$10:$E$14)</f>
        <v>1.0176876808107886E-2</v>
      </c>
      <c r="G11" s="53">
        <f t="shared" si="0"/>
        <v>2.58432810936979E-3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212653</v>
      </c>
      <c r="F12" s="11">
        <f>E12/SUM($E$10:$E$14)</f>
        <v>0.44676783316981139</v>
      </c>
      <c r="G12" s="53">
        <f t="shared" si="0"/>
        <v>0.11345275091697232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161288</v>
      </c>
      <c r="F13" s="11">
        <f>E13/SUM($E$10:$E$14)</f>
        <v>0.33885386181381189</v>
      </c>
      <c r="G13" s="53">
        <f t="shared" si="0"/>
        <v>8.60489496498833E-2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8055</v>
      </c>
      <c r="F14" s="14">
        <f>E14/SUM($E$10:$E$14)</f>
        <v>1.6922944403242986E-2</v>
      </c>
      <c r="G14" s="54">
        <f t="shared" si="0"/>
        <v>4.2974324774924973E-3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114106</v>
      </c>
      <c r="F15" s="8">
        <f>E15/SUM($E$15:$E$19)</f>
        <v>0.20159607641520602</v>
      </c>
      <c r="G15" s="47">
        <f t="shared" si="0"/>
        <v>6.0876825608536175E-2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4117</v>
      </c>
      <c r="F16" s="11">
        <f>E16/SUM($E$15:$E$19)</f>
        <v>7.273684526680483E-3</v>
      </c>
      <c r="G16" s="53">
        <f t="shared" si="0"/>
        <v>2.1964654884961653E-3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153078</v>
      </c>
      <c r="F17" s="11">
        <f>E17/SUM($E$15:$E$19)</f>
        <v>0.27044961864833494</v>
      </c>
      <c r="G17" s="53">
        <f t="shared" si="0"/>
        <v>8.1668822940980323E-2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259163</v>
      </c>
      <c r="F18" s="11">
        <f>E18/SUM($E$15:$E$19)</f>
        <v>0.45787464245520865</v>
      </c>
      <c r="G18" s="53">
        <f t="shared" si="0"/>
        <v>0.13826635545181729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35549</v>
      </c>
      <c r="F19" s="14">
        <f>E19/SUM($E$15:$E$19)</f>
        <v>6.280597795456995E-2</v>
      </c>
      <c r="G19" s="54">
        <f t="shared" si="0"/>
        <v>1.8965788596198734E-2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1874375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351681</v>
      </c>
      <c r="F5" s="61">
        <f t="shared" ref="F5:F28" si="0">E5/SUM(E5:E16)</f>
        <v>0.39102951837504391</v>
      </c>
      <c r="G5" s="35">
        <f t="shared" ref="G5:G28" si="1">E5/$E$29</f>
        <v>0.1828399801189122</v>
      </c>
      <c r="H5" s="24"/>
      <c r="I5" s="68">
        <f>G5+G17</f>
        <v>0.38040101152312844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52316</v>
      </c>
      <c r="F6" s="11">
        <f t="shared" si="0"/>
        <v>5.6394020828145701E-2</v>
      </c>
      <c r="G6" s="38">
        <f t="shared" si="1"/>
        <v>2.7199241357653697E-2</v>
      </c>
      <c r="H6" s="24"/>
      <c r="I6" s="68">
        <f t="shared" ref="I6:I16" si="2">G6+G18</f>
        <v>6.4701918857710886E-2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239098</v>
      </c>
      <c r="F7" s="11">
        <f t="shared" si="0"/>
        <v>0.25234484250742739</v>
      </c>
      <c r="G7" s="38">
        <f t="shared" si="1"/>
        <v>0.12430774925705872</v>
      </c>
      <c r="H7" s="24"/>
      <c r="I7" s="68">
        <f t="shared" si="2"/>
        <v>0.2639375575792488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152279</v>
      </c>
      <c r="F8" s="11">
        <f t="shared" si="0"/>
        <v>0.15586769787589461</v>
      </c>
      <c r="G8" s="38">
        <f t="shared" si="1"/>
        <v>7.9170297322084027E-2</v>
      </c>
      <c r="H8" s="24"/>
      <c r="I8" s="68">
        <f t="shared" si="2"/>
        <v>0.16577624625929849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27429</v>
      </c>
      <c r="F9" s="11">
        <f t="shared" si="0"/>
        <v>2.7670340711687336E-2</v>
      </c>
      <c r="G9" s="38">
        <f t="shared" si="1"/>
        <v>1.4260417294882699E-2</v>
      </c>
      <c r="H9" s="24"/>
      <c r="I9" s="68">
        <f t="shared" si="2"/>
        <v>2.8803141877348663E-2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6447</v>
      </c>
      <c r="F10" s="11">
        <f t="shared" si="0"/>
        <v>6.500164848294198E-3</v>
      </c>
      <c r="G10" s="38">
        <f t="shared" si="1"/>
        <v>3.3518141492620496E-3</v>
      </c>
      <c r="H10" s="24"/>
      <c r="I10" s="68">
        <f t="shared" si="2"/>
        <v>8.816513780546896E-3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7984</v>
      </c>
      <c r="F11" s="11">
        <f t="shared" si="0"/>
        <v>8.0169899134940274E-3</v>
      </c>
      <c r="G11" s="38">
        <f t="shared" si="1"/>
        <v>4.1509049430290372E-3</v>
      </c>
      <c r="H11" s="24"/>
      <c r="I11" s="68">
        <f t="shared" si="2"/>
        <v>6.8471215054724983E-3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2832</v>
      </c>
      <c r="F12" s="11">
        <f t="shared" si="0"/>
        <v>2.8517138981781053E-3</v>
      </c>
      <c r="G12" s="38">
        <f t="shared" si="1"/>
        <v>1.4723650799922639E-3</v>
      </c>
      <c r="H12" s="24"/>
      <c r="I12" s="68">
        <f t="shared" si="2"/>
        <v>3.2353558943474074E-3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5928</v>
      </c>
      <c r="F13" s="11">
        <f t="shared" si="0"/>
        <v>5.9659073754636961E-3</v>
      </c>
      <c r="G13" s="38">
        <f t="shared" si="1"/>
        <v>3.0819845318482133E-3</v>
      </c>
      <c r="H13" s="24"/>
      <c r="I13" s="68">
        <f t="shared" si="2"/>
        <v>6.7888923780151768E-3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9960</v>
      </c>
      <c r="F14" s="11">
        <f t="shared" si="0"/>
        <v>1.0011579658400077E-2</v>
      </c>
      <c r="G14" s="38">
        <f t="shared" si="1"/>
        <v>5.1782331203117753E-3</v>
      </c>
      <c r="H14" s="24"/>
      <c r="I14" s="68">
        <f t="shared" si="2"/>
        <v>1.2092942005868664E-2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39531</v>
      </c>
      <c r="F15" s="11">
        <f t="shared" si="0"/>
        <v>3.9602760201485093E-2</v>
      </c>
      <c r="G15" s="38">
        <f t="shared" si="1"/>
        <v>2.0552282477815743E-2</v>
      </c>
      <c r="H15" s="24"/>
      <c r="I15" s="68">
        <f t="shared" si="2"/>
        <v>5.4204039021833843E-2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3887</v>
      </c>
      <c r="F16" s="14">
        <f t="shared" si="0"/>
        <v>3.7981832821306566E-3</v>
      </c>
      <c r="G16" s="71">
        <f t="shared" si="1"/>
        <v>2.0208626645232802E-3</v>
      </c>
      <c r="H16" s="24"/>
      <c r="I16" s="68">
        <f t="shared" si="2"/>
        <v>4.3952593171802962E-3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379996</v>
      </c>
      <c r="F17" s="61">
        <f t="shared" si="0"/>
        <v>0.37106665208424472</v>
      </c>
      <c r="G17" s="35">
        <f t="shared" si="1"/>
        <v>0.19756103140421621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72134</v>
      </c>
      <c r="F18" s="11">
        <f t="shared" si="0"/>
        <v>2.8094990309654823E-2</v>
      </c>
      <c r="G18" s="38">
        <f t="shared" si="1"/>
        <v>3.7502677500057188E-2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268569</v>
      </c>
      <c r="F19" s="11">
        <f t="shared" si="0"/>
        <v>0.10762692506522079</v>
      </c>
      <c r="G19" s="38">
        <f t="shared" si="1"/>
        <v>0.13962980832219007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166581</v>
      </c>
      <c r="F20" s="11">
        <f t="shared" si="0"/>
        <v>7.480731327137001E-2</v>
      </c>
      <c r="G20" s="38">
        <f t="shared" si="1"/>
        <v>8.6605948937214447E-2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27972</v>
      </c>
      <c r="F21" s="11">
        <f t="shared" si="0"/>
        <v>1.3577190785450097E-2</v>
      </c>
      <c r="G21" s="38">
        <f t="shared" si="1"/>
        <v>1.4542724582465963E-2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10511</v>
      </c>
      <c r="F22" s="11">
        <f t="shared" si="0"/>
        <v>5.1721049793135481E-3</v>
      </c>
      <c r="G22" s="38">
        <f t="shared" si="1"/>
        <v>5.4646996312848464E-3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5186</v>
      </c>
      <c r="F23" s="11">
        <f t="shared" si="0"/>
        <v>2.5651209826006052E-3</v>
      </c>
      <c r="G23" s="38">
        <f t="shared" si="1"/>
        <v>2.6962165624434607E-3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3391</v>
      </c>
      <c r="F24" s="11">
        <f t="shared" si="0"/>
        <v>1.6815840511844233E-3</v>
      </c>
      <c r="G24" s="38">
        <f t="shared" si="1"/>
        <v>1.7629908143551435E-3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7130</v>
      </c>
      <c r="F25" s="11">
        <f t="shared" si="0"/>
        <v>3.5416956426712232E-3</v>
      </c>
      <c r="G25" s="38">
        <f t="shared" si="1"/>
        <v>3.7069078461669635E-3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13300</v>
      </c>
      <c r="F26" s="11">
        <f t="shared" si="0"/>
        <v>6.630010518287364E-3</v>
      </c>
      <c r="G26" s="38">
        <f t="shared" si="1"/>
        <v>6.9147088855568885E-3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64727</v>
      </c>
      <c r="F27" s="11">
        <f t="shared" si="0"/>
        <v>3.2481570508799483E-2</v>
      </c>
      <c r="G27" s="38">
        <f t="shared" si="1"/>
        <v>3.3651756544018099E-2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4567</v>
      </c>
      <c r="F28" s="14">
        <f t="shared" si="0"/>
        <v>2.3687722477610251E-3</v>
      </c>
      <c r="G28" s="71">
        <f t="shared" si="1"/>
        <v>2.3743966526570161E-3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1923436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2016-12-12T12:18:07Z</dcterms:modified>
</cp:coreProperties>
</file>