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<sst xmlns="http://schemas.openxmlformats.org/spreadsheetml/2006/main" count="105" uniqueCount="103">
  <si>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</si>
  <si>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</si>
  <si>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</si>
  <si>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</si>
  <si>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</si>
  <si>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</si>
  <si>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</si>
  <si>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</si>
  <si>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</si>
  <si>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</si>
  <si>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</si>
  <si>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</si>
  <si>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</si>
  <si>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</si>
  <si>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</si>
  <si>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</si>
  <si>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</si>
  <si>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</si>
  <si>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</si>
  <si>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</si>
  <si>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</si>
  <si>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</si>
  <si>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</si>
  <si>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</si>
  <si>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</si>
  <si>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</si>
  <si>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</si>
  <si>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</si>
  <si>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</si>
  <si>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</si>
  <si>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</si>
  <si>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</si>
  <si>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</si>
  <si>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</si>
  <si>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</si>
  <si>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</si>
  <si>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</si>
  <si>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</si>
  <si>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</si>
  <si>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</si>
  <si>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</si>
  <si>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</si>
  <si>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</si>
  <si>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</si>
  <si>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</si>
  <si>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</si>
  <si>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03/05/16 - VENCIMENTO 10/05/16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</si>
  <si>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</si>
  <si>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</si>
  <si>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</si>
  <si>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</si>
  <si>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</si>
  <si>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</si>
  <si>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>1.3.1. Idosos/Pessoas com Deficiência</t>
  </si>
  <si>
    <t>1.3.2. Estudante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</si>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</sst>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524524</v>
      </c>
      <c r="C7" s="10">
        <f>C8+C20+C24</f>
        <v>384006</v>
      </c>
      <c r="D7" s="10">
        <f>D8+D20+D24</f>
        <v>375683</v>
      </c>
      <c r="E7" s="10">
        <f>E8+E20+E24</f>
        <v>61135</v>
      </c>
      <c r="F7" s="10">
        <f aca="true" t="shared" si="0" ref="F7:M7">F8+F20+F24</f>
        <v>306436</v>
      </c>
      <c r="G7" s="10">
        <f t="shared" si="0"/>
        <v>503263</v>
      </c>
      <c r="H7" s="10">
        <f t="shared" si="0"/>
        <v>464206</v>
      </c>
      <c r="I7" s="10">
        <f t="shared" si="0"/>
        <v>431493</v>
      </c>
      <c r="J7" s="10">
        <f t="shared" si="0"/>
        <v>314796</v>
      </c>
      <c r="K7" s="10">
        <f t="shared" si="0"/>
        <v>371299</v>
      </c>
      <c r="L7" s="10">
        <f t="shared" si="0"/>
        <v>158012</v>
      </c>
      <c r="M7" s="10">
        <f t="shared" si="0"/>
        <v>90933</v>
      </c>
      <c r="N7" s="10">
        <f>+N8+N20+N24</f>
        <v>3985786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311421</v>
      </c>
      <c r="C8" s="12">
        <f>+C9+C12+C16</f>
        <v>237798</v>
      </c>
      <c r="D8" s="12">
        <f>+D9+D12+D16</f>
        <v>244709</v>
      </c>
      <c r="E8" s="12">
        <f>+E9+E12+E16</f>
        <v>37994</v>
      </c>
      <c r="F8" s="12">
        <f aca="true" t="shared" si="1" ref="F8:M8">+F9+F12+F16</f>
        <v>191750</v>
      </c>
      <c r="G8" s="12">
        <f t="shared" si="1"/>
        <v>315051</v>
      </c>
      <c r="H8" s="12">
        <f t="shared" si="1"/>
        <v>278928</v>
      </c>
      <c r="I8" s="12">
        <f t="shared" si="1"/>
        <v>267519</v>
      </c>
      <c r="J8" s="12">
        <f t="shared" si="1"/>
        <v>194449</v>
      </c>
      <c r="K8" s="12">
        <f t="shared" si="1"/>
        <v>219654</v>
      </c>
      <c r="L8" s="12">
        <f t="shared" si="1"/>
        <v>98981</v>
      </c>
      <c r="M8" s="12">
        <f t="shared" si="1"/>
        <v>59674</v>
      </c>
      <c r="N8" s="12">
        <f>SUM(B8:M8)</f>
        <v>2457928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19989</v>
      </c>
      <c r="C9" s="14">
        <v>19886</v>
      </c>
      <c r="D9" s="14">
        <v>13010</v>
      </c>
      <c r="E9" s="14">
        <v>2398</v>
      </c>
      <c r="F9" s="14">
        <v>10669</v>
      </c>
      <c r="G9" s="14">
        <v>20733</v>
      </c>
      <c r="H9" s="14">
        <v>26140</v>
      </c>
      <c r="I9" s="14">
        <v>12756</v>
      </c>
      <c r="J9" s="14">
        <v>16946</v>
      </c>
      <c r="K9" s="14">
        <v>13340</v>
      </c>
      <c r="L9" s="14">
        <v>9928</v>
      </c>
      <c r="M9" s="14">
        <v>6122</v>
      </c>
      <c r="N9" s="12">
        <f aca="true" t="shared" si="2" ref="N9:N19">SUM(B9:M9)</f>
        <v>171917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19989</v>
      </c>
      <c r="C10" s="14">
        <f>+C9-C11</f>
        <v>19886</v>
      </c>
      <c r="D10" s="14">
        <f>+D9-D11</f>
        <v>13010</v>
      </c>
      <c r="E10" s="14">
        <f>+E9-E11</f>
        <v>2398</v>
      </c>
      <c r="F10" s="14">
        <f aca="true" t="shared" si="3" ref="F10:M10">+F9-F11</f>
        <v>10669</v>
      </c>
      <c r="G10" s="14">
        <f t="shared" si="3"/>
        <v>20733</v>
      </c>
      <c r="H10" s="14">
        <f t="shared" si="3"/>
        <v>26140</v>
      </c>
      <c r="I10" s="14">
        <f t="shared" si="3"/>
        <v>12756</v>
      </c>
      <c r="J10" s="14">
        <f t="shared" si="3"/>
        <v>16946</v>
      </c>
      <c r="K10" s="14">
        <f t="shared" si="3"/>
        <v>13340</v>
      </c>
      <c r="L10" s="14">
        <f t="shared" si="3"/>
        <v>9928</v>
      </c>
      <c r="M10" s="14">
        <f t="shared" si="3"/>
        <v>6122</v>
      </c>
      <c r="N10" s="12">
        <f t="shared" si="2"/>
        <v>171917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183651</v>
      </c>
      <c r="C12" s="14">
        <f>C13+C14+C15</f>
        <v>141966</v>
      </c>
      <c r="D12" s="14">
        <f>D13+D14+D15</f>
        <v>160996</v>
      </c>
      <c r="E12" s="14">
        <f>E13+E14+E15</f>
        <v>24174</v>
      </c>
      <c r="F12" s="14">
        <f aca="true" t="shared" si="4" ref="F12:M12">F13+F14+F15</f>
        <v>116124</v>
      </c>
      <c r="G12" s="14">
        <f t="shared" si="4"/>
        <v>197335</v>
      </c>
      <c r="H12" s="14">
        <f t="shared" si="4"/>
        <v>172309</v>
      </c>
      <c r="I12" s="14">
        <f t="shared" si="4"/>
        <v>171958</v>
      </c>
      <c r="J12" s="14">
        <f t="shared" si="4"/>
        <v>120391</v>
      </c>
      <c r="K12" s="14">
        <f t="shared" si="4"/>
        <v>136232</v>
      </c>
      <c r="L12" s="14">
        <f t="shared" si="4"/>
        <v>64737</v>
      </c>
      <c r="M12" s="14">
        <f t="shared" si="4"/>
        <v>39438</v>
      </c>
      <c r="N12" s="12">
        <f t="shared" si="2"/>
        <v>1529311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88030</v>
      </c>
      <c r="C13" s="14">
        <v>69056</v>
      </c>
      <c r="D13" s="14">
        <v>75843</v>
      </c>
      <c r="E13" s="14">
        <v>11752</v>
      </c>
      <c r="F13" s="14">
        <v>54714</v>
      </c>
      <c r="G13" s="14">
        <v>95016</v>
      </c>
      <c r="H13" s="14">
        <v>87089</v>
      </c>
      <c r="I13" s="14">
        <v>86013</v>
      </c>
      <c r="J13" s="14">
        <v>57925</v>
      </c>
      <c r="K13" s="14">
        <v>65610</v>
      </c>
      <c r="L13" s="14">
        <v>30649</v>
      </c>
      <c r="M13" s="14">
        <v>18234</v>
      </c>
      <c r="N13" s="12">
        <f t="shared" si="2"/>
        <v>739931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90318</v>
      </c>
      <c r="C14" s="14">
        <v>66120</v>
      </c>
      <c r="D14" s="14">
        <v>81467</v>
      </c>
      <c r="E14" s="14">
        <v>11477</v>
      </c>
      <c r="F14" s="14">
        <v>56990</v>
      </c>
      <c r="G14" s="14">
        <v>93185</v>
      </c>
      <c r="H14" s="14">
        <v>78544</v>
      </c>
      <c r="I14" s="14">
        <v>82471</v>
      </c>
      <c r="J14" s="14">
        <v>58477</v>
      </c>
      <c r="K14" s="14">
        <v>67035</v>
      </c>
      <c r="L14" s="14">
        <v>31877</v>
      </c>
      <c r="M14" s="14">
        <v>20234</v>
      </c>
      <c r="N14" s="12">
        <f t="shared" si="2"/>
        <v>738195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5303</v>
      </c>
      <c r="C15" s="14">
        <v>6790</v>
      </c>
      <c r="D15" s="14">
        <v>3686</v>
      </c>
      <c r="E15" s="14">
        <v>945</v>
      </c>
      <c r="F15" s="14">
        <v>4420</v>
      </c>
      <c r="G15" s="14">
        <v>9134</v>
      </c>
      <c r="H15" s="14">
        <v>6676</v>
      </c>
      <c r="I15" s="14">
        <v>3474</v>
      </c>
      <c r="J15" s="14">
        <v>3989</v>
      </c>
      <c r="K15" s="14">
        <v>3587</v>
      </c>
      <c r="L15" s="14">
        <v>2211</v>
      </c>
      <c r="M15" s="14">
        <v>970</v>
      </c>
      <c r="N15" s="12">
        <f t="shared" si="2"/>
        <v>51185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107781</v>
      </c>
      <c r="C16" s="14">
        <f>C17+C18+C19</f>
        <v>75946</v>
      </c>
      <c r="D16" s="14">
        <f>D17+D18+D19</f>
        <v>70703</v>
      </c>
      <c r="E16" s="14">
        <f>E17+E18+E19</f>
        <v>11422</v>
      </c>
      <c r="F16" s="14">
        <f aca="true" t="shared" si="5" ref="F16:M16">F17+F18+F19</f>
        <v>64957</v>
      </c>
      <c r="G16" s="14">
        <f t="shared" si="5"/>
        <v>96983</v>
      </c>
      <c r="H16" s="14">
        <f t="shared" si="5"/>
        <v>80479</v>
      </c>
      <c r="I16" s="14">
        <f t="shared" si="5"/>
        <v>82805</v>
      </c>
      <c r="J16" s="14">
        <f t="shared" si="5"/>
        <v>57112</v>
      </c>
      <c r="K16" s="14">
        <f t="shared" si="5"/>
        <v>70082</v>
      </c>
      <c r="L16" s="14">
        <f t="shared" si="5"/>
        <v>24316</v>
      </c>
      <c r="M16" s="14">
        <f t="shared" si="5"/>
        <v>14114</v>
      </c>
      <c r="N16" s="12">
        <f t="shared" si="2"/>
        <v>756700</v>
      </c>
    </row>
    <row r="17" spans="1:25" ht="18.75" customHeight="1">
      <c r="A17" s="15" t="s">
        <v>16</v>
      </c>
      <c r="B17" s="14">
        <v>14726</v>
      </c>
      <c r="C17" s="14">
        <v>10674</v>
      </c>
      <c r="D17" s="14">
        <v>9901</v>
      </c>
      <c r="E17" s="14">
        <v>1579</v>
      </c>
      <c r="F17" s="14">
        <v>8957</v>
      </c>
      <c r="G17" s="14">
        <v>15495</v>
      </c>
      <c r="H17" s="14">
        <v>13004</v>
      </c>
      <c r="I17" s="14">
        <v>13593</v>
      </c>
      <c r="J17" s="14">
        <v>9076</v>
      </c>
      <c r="K17" s="14">
        <v>11730</v>
      </c>
      <c r="L17" s="14">
        <v>4425</v>
      </c>
      <c r="M17" s="14">
        <v>2182</v>
      </c>
      <c r="N17" s="12">
        <f t="shared" si="2"/>
        <v>115342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6678</v>
      </c>
      <c r="C18" s="14">
        <v>3494</v>
      </c>
      <c r="D18" s="14">
        <v>5835</v>
      </c>
      <c r="E18" s="14">
        <v>628</v>
      </c>
      <c r="F18" s="14">
        <v>3523</v>
      </c>
      <c r="G18" s="14">
        <v>5626</v>
      </c>
      <c r="H18" s="14">
        <v>5329</v>
      </c>
      <c r="I18" s="14">
        <v>6721</v>
      </c>
      <c r="J18" s="14">
        <v>4368</v>
      </c>
      <c r="K18" s="14">
        <v>6054</v>
      </c>
      <c r="L18" s="14">
        <v>1986</v>
      </c>
      <c r="M18" s="14">
        <v>1042</v>
      </c>
      <c r="N18" s="12">
        <f t="shared" si="2"/>
        <v>51284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86377</v>
      </c>
      <c r="C19" s="14">
        <v>61778</v>
      </c>
      <c r="D19" s="14">
        <v>54967</v>
      </c>
      <c r="E19" s="14">
        <v>9215</v>
      </c>
      <c r="F19" s="14">
        <v>52477</v>
      </c>
      <c r="G19" s="14">
        <v>75862</v>
      </c>
      <c r="H19" s="14">
        <v>62146</v>
      </c>
      <c r="I19" s="14">
        <v>62491</v>
      </c>
      <c r="J19" s="14">
        <v>43668</v>
      </c>
      <c r="K19" s="14">
        <v>52298</v>
      </c>
      <c r="L19" s="14">
        <v>17905</v>
      </c>
      <c r="M19" s="14">
        <v>10890</v>
      </c>
      <c r="N19" s="12">
        <f t="shared" si="2"/>
        <v>590074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137163</v>
      </c>
      <c r="C20" s="18">
        <f>C21+C22+C23</f>
        <v>84417</v>
      </c>
      <c r="D20" s="18">
        <f>D21+D22+D23</f>
        <v>75543</v>
      </c>
      <c r="E20" s="18">
        <f>E21+E22+E23</f>
        <v>11761</v>
      </c>
      <c r="F20" s="18">
        <f aca="true" t="shared" si="6" ref="F20:M20">F21+F22+F23</f>
        <v>61734</v>
      </c>
      <c r="G20" s="18">
        <f t="shared" si="6"/>
        <v>103015</v>
      </c>
      <c r="H20" s="18">
        <f t="shared" si="6"/>
        <v>109347</v>
      </c>
      <c r="I20" s="18">
        <f t="shared" si="6"/>
        <v>108679</v>
      </c>
      <c r="J20" s="18">
        <f t="shared" si="6"/>
        <v>72558</v>
      </c>
      <c r="K20" s="18">
        <f t="shared" si="6"/>
        <v>106967</v>
      </c>
      <c r="L20" s="18">
        <f t="shared" si="6"/>
        <v>42855</v>
      </c>
      <c r="M20" s="18">
        <f t="shared" si="6"/>
        <v>23682</v>
      </c>
      <c r="N20" s="12">
        <f aca="true" t="shared" si="7" ref="N20:N26">SUM(B20:M20)</f>
        <v>937721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71250</v>
      </c>
      <c r="C21" s="14">
        <v>46753</v>
      </c>
      <c r="D21" s="14">
        <v>40213</v>
      </c>
      <c r="E21" s="14">
        <v>6479</v>
      </c>
      <c r="F21" s="14">
        <v>32555</v>
      </c>
      <c r="G21" s="14">
        <v>56463</v>
      </c>
      <c r="H21" s="14">
        <v>62585</v>
      </c>
      <c r="I21" s="14">
        <v>60096</v>
      </c>
      <c r="J21" s="14">
        <v>39313</v>
      </c>
      <c r="K21" s="14">
        <v>56395</v>
      </c>
      <c r="L21" s="14">
        <v>22604</v>
      </c>
      <c r="M21" s="14">
        <v>12212</v>
      </c>
      <c r="N21" s="12">
        <f t="shared" si="7"/>
        <v>506918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63120</v>
      </c>
      <c r="C22" s="14">
        <v>35134</v>
      </c>
      <c r="D22" s="14">
        <v>33965</v>
      </c>
      <c r="E22" s="14">
        <v>4966</v>
      </c>
      <c r="F22" s="14">
        <v>27586</v>
      </c>
      <c r="G22" s="14">
        <v>43359</v>
      </c>
      <c r="H22" s="14">
        <v>44346</v>
      </c>
      <c r="I22" s="14">
        <v>46738</v>
      </c>
      <c r="J22" s="14">
        <v>31552</v>
      </c>
      <c r="K22" s="14">
        <v>48619</v>
      </c>
      <c r="L22" s="14">
        <v>19280</v>
      </c>
      <c r="M22" s="14">
        <v>11014</v>
      </c>
      <c r="N22" s="12">
        <f t="shared" si="7"/>
        <v>409679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2793</v>
      </c>
      <c r="C23" s="14">
        <v>2530</v>
      </c>
      <c r="D23" s="14">
        <v>1365</v>
      </c>
      <c r="E23" s="14">
        <v>316</v>
      </c>
      <c r="F23" s="14">
        <v>1593</v>
      </c>
      <c r="G23" s="14">
        <v>3193</v>
      </c>
      <c r="H23" s="14">
        <v>2416</v>
      </c>
      <c r="I23" s="14">
        <v>1845</v>
      </c>
      <c r="J23" s="14">
        <v>1693</v>
      </c>
      <c r="K23" s="14">
        <v>1953</v>
      </c>
      <c r="L23" s="14">
        <v>971</v>
      </c>
      <c r="M23" s="14">
        <v>456</v>
      </c>
      <c r="N23" s="12">
        <f t="shared" si="7"/>
        <v>21124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75940</v>
      </c>
      <c r="C24" s="14">
        <f>C25+C26</f>
        <v>61791</v>
      </c>
      <c r="D24" s="14">
        <f>D25+D26</f>
        <v>55431</v>
      </c>
      <c r="E24" s="14">
        <f>E25+E26</f>
        <v>11380</v>
      </c>
      <c r="F24" s="14">
        <f aca="true" t="shared" si="8" ref="F24:M24">F25+F26</f>
        <v>52952</v>
      </c>
      <c r="G24" s="14">
        <f t="shared" si="8"/>
        <v>85197</v>
      </c>
      <c r="H24" s="14">
        <f t="shared" si="8"/>
        <v>75931</v>
      </c>
      <c r="I24" s="14">
        <f t="shared" si="8"/>
        <v>55295</v>
      </c>
      <c r="J24" s="14">
        <f t="shared" si="8"/>
        <v>47789</v>
      </c>
      <c r="K24" s="14">
        <f t="shared" si="8"/>
        <v>44678</v>
      </c>
      <c r="L24" s="14">
        <f t="shared" si="8"/>
        <v>16176</v>
      </c>
      <c r="M24" s="14">
        <f t="shared" si="8"/>
        <v>7577</v>
      </c>
      <c r="N24" s="12">
        <f t="shared" si="7"/>
        <v>590137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53</v>
      </c>
      <c r="B25" s="14">
        <v>75940</v>
      </c>
      <c r="C25" s="14">
        <v>61791</v>
      </c>
      <c r="D25" s="14">
        <v>55431</v>
      </c>
      <c r="E25" s="14">
        <v>11380</v>
      </c>
      <c r="F25" s="14">
        <v>52952</v>
      </c>
      <c r="G25" s="14">
        <v>85197</v>
      </c>
      <c r="H25" s="14">
        <v>75931</v>
      </c>
      <c r="I25" s="14">
        <v>55295</v>
      </c>
      <c r="J25" s="14">
        <v>47789</v>
      </c>
      <c r="K25" s="14">
        <v>44678</v>
      </c>
      <c r="L25" s="14">
        <v>16176</v>
      </c>
      <c r="M25" s="14">
        <v>7577</v>
      </c>
      <c r="N25" s="12">
        <f t="shared" si="7"/>
        <v>590137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54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2">
        <f t="shared" si="7"/>
        <v>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985221.3243010399</v>
      </c>
      <c r="C36" s="61">
        <f aca="true" t="shared" si="9" ref="C36:M36">C37+C38+C39+C40</f>
        <v>696991.3716000001</v>
      </c>
      <c r="D36" s="61">
        <f t="shared" si="9"/>
        <v>641446.9111341501</v>
      </c>
      <c r="E36" s="61">
        <f t="shared" si="9"/>
        <v>142963.571384</v>
      </c>
      <c r="F36" s="61">
        <f t="shared" si="9"/>
        <v>601317.9528338</v>
      </c>
      <c r="G36" s="61">
        <f t="shared" si="9"/>
        <v>782317.1996</v>
      </c>
      <c r="H36" s="61">
        <f t="shared" si="9"/>
        <v>845385.0294000001</v>
      </c>
      <c r="I36" s="61">
        <f t="shared" si="9"/>
        <v>766941.5411173999</v>
      </c>
      <c r="J36" s="61">
        <f t="shared" si="9"/>
        <v>630178.8971028</v>
      </c>
      <c r="K36" s="61">
        <f t="shared" si="9"/>
        <v>710836.42843824</v>
      </c>
      <c r="L36" s="61">
        <f t="shared" si="9"/>
        <v>359252.31231715996</v>
      </c>
      <c r="M36" s="61">
        <f t="shared" si="9"/>
        <v>202433.76429648002</v>
      </c>
      <c r="N36" s="61">
        <f>N37+N38+N39+N40</f>
        <v>7365286.30352507</v>
      </c>
    </row>
    <row r="37" spans="1:14" ht="18.75" customHeight="1">
      <c r="A37" s="58" t="s">
        <v>56</v>
      </c>
      <c r="B37" s="55">
        <f>B29*B7</f>
        <v>985213.4292</v>
      </c>
      <c r="C37" s="55">
        <f>C29*C7</f>
        <v>696817.2876</v>
      </c>
      <c r="D37" s="55">
        <f>D29*D7</f>
        <v>631523.123</v>
      </c>
      <c r="E37" s="55">
        <f>E29*E7</f>
        <v>142701.317</v>
      </c>
      <c r="F37" s="55">
        <f>F29*F7</f>
        <v>601104.8576</v>
      </c>
      <c r="G37" s="55">
        <f>G29*G7</f>
        <v>782221.6809</v>
      </c>
      <c r="H37" s="55">
        <f>H29*H7</f>
        <v>845087.023</v>
      </c>
      <c r="I37" s="55">
        <f>I29*I7</f>
        <v>766849.3596</v>
      </c>
      <c r="J37" s="55">
        <f>J29*J7</f>
        <v>630064.194</v>
      </c>
      <c r="K37" s="55">
        <f>K29*K7</f>
        <v>710554.8963</v>
      </c>
      <c r="L37" s="55">
        <f>L29*L7</f>
        <v>359145.47479999997</v>
      </c>
      <c r="M37" s="55">
        <f>M29*M7</f>
        <v>202380.4848</v>
      </c>
      <c r="N37" s="57">
        <f>SUM(B37:M37)</f>
        <v>7353663.1278</v>
      </c>
    </row>
    <row r="38" spans="1:14" ht="18.75" customHeight="1">
      <c r="A38" s="58" t="s">
        <v>57</v>
      </c>
      <c r="B38" s="55">
        <f>B30*B7</f>
        <v>-3249.1848989600003</v>
      </c>
      <c r="C38" s="55">
        <f>C30*C7</f>
        <v>-2304.036</v>
      </c>
      <c r="D38" s="55">
        <f>D30*D7</f>
        <v>-2085.02186585</v>
      </c>
      <c r="E38" s="55">
        <f>E30*E7</f>
        <v>-384.025616</v>
      </c>
      <c r="F38" s="55">
        <f>F30*F7</f>
        <v>-1948.3047662000001</v>
      </c>
      <c r="G38" s="55">
        <f>G30*G7</f>
        <v>-2566.6413000000002</v>
      </c>
      <c r="H38" s="55">
        <f>H30*H7</f>
        <v>-2599.5536</v>
      </c>
      <c r="I38" s="55">
        <f>I30*I7</f>
        <v>-2454.4184826</v>
      </c>
      <c r="J38" s="55">
        <f>J30*J7</f>
        <v>-2003.8968972</v>
      </c>
      <c r="K38" s="55">
        <f>K30*K7</f>
        <v>-2320.70786176</v>
      </c>
      <c r="L38" s="55">
        <f>L30*L7</f>
        <v>-1164.32248284</v>
      </c>
      <c r="M38" s="55">
        <f>M30*M7</f>
        <v>-665.76050352</v>
      </c>
      <c r="N38" s="25">
        <f>SUM(B38:M38)</f>
        <v>-23745.87427493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-76167.92</v>
      </c>
      <c r="C42" s="25">
        <f aca="true" t="shared" si="11" ref="C42:M42">+C43+C46+C54+C55</f>
        <v>-75686.64</v>
      </c>
      <c r="D42" s="25">
        <f t="shared" si="11"/>
        <v>-49536.44</v>
      </c>
      <c r="E42" s="25">
        <f t="shared" si="11"/>
        <v>-9155.199999999999</v>
      </c>
      <c r="F42" s="25">
        <f t="shared" si="11"/>
        <v>-40563.6</v>
      </c>
      <c r="G42" s="25">
        <f t="shared" si="11"/>
        <v>-78841.04</v>
      </c>
      <c r="H42" s="25">
        <f t="shared" si="11"/>
        <v>-99332</v>
      </c>
      <c r="I42" s="25">
        <f t="shared" si="11"/>
        <v>-48575.520000000004</v>
      </c>
      <c r="J42" s="25">
        <f t="shared" si="11"/>
        <v>-64600.240000000005</v>
      </c>
      <c r="K42" s="25">
        <f t="shared" si="11"/>
        <v>-50790.44</v>
      </c>
      <c r="L42" s="25">
        <f t="shared" si="11"/>
        <v>-37812</v>
      </c>
      <c r="M42" s="25">
        <f t="shared" si="11"/>
        <v>-23306.399999999998</v>
      </c>
      <c r="N42" s="25">
        <f>+N43+N46+N54+N55</f>
        <v>-654367.44</v>
      </c>
    </row>
    <row r="43" spans="1:14" ht="18.75" customHeight="1">
      <c r="A43" s="17" t="s">
        <v>61</v>
      </c>
      <c r="B43" s="26">
        <f>B44+B45</f>
        <v>-75958.2</v>
      </c>
      <c r="C43" s="26">
        <f>C44+C45</f>
        <v>-75566.8</v>
      </c>
      <c r="D43" s="26">
        <f>D44+D45</f>
        <v>-49438</v>
      </c>
      <c r="E43" s="26">
        <f>E44+E45</f>
        <v>-9112.4</v>
      </c>
      <c r="F43" s="26">
        <f aca="true" t="shared" si="12" ref="F43:M43">F44+F45</f>
        <v>-40542.2</v>
      </c>
      <c r="G43" s="26">
        <f t="shared" si="12"/>
        <v>-78785.4</v>
      </c>
      <c r="H43" s="26">
        <f t="shared" si="12"/>
        <v>-99332</v>
      </c>
      <c r="I43" s="26">
        <f t="shared" si="12"/>
        <v>-48472.8</v>
      </c>
      <c r="J43" s="26">
        <f t="shared" si="12"/>
        <v>-64394.8</v>
      </c>
      <c r="K43" s="26">
        <f t="shared" si="12"/>
        <v>-50692</v>
      </c>
      <c r="L43" s="26">
        <f t="shared" si="12"/>
        <v>-37726.4</v>
      </c>
      <c r="M43" s="26">
        <f t="shared" si="12"/>
        <v>-23263.6</v>
      </c>
      <c r="N43" s="25">
        <f aca="true" t="shared" si="13" ref="N43:N55">SUM(B43:M43)</f>
        <v>-653284.6</v>
      </c>
    </row>
    <row r="44" spans="1:25" ht="18.75" customHeight="1">
      <c r="A44" s="13" t="s">
        <v>62</v>
      </c>
      <c r="B44" s="20">
        <f>ROUND(-B9*$D$3,2)</f>
        <v>-75958.2</v>
      </c>
      <c r="C44" s="20">
        <f>ROUND(-C9*$D$3,2)</f>
        <v>-75566.8</v>
      </c>
      <c r="D44" s="20">
        <f>ROUND(-D9*$D$3,2)</f>
        <v>-49438</v>
      </c>
      <c r="E44" s="20">
        <f>ROUND(-E9*$D$3,2)</f>
        <v>-9112.4</v>
      </c>
      <c r="F44" s="20">
        <f aca="true" t="shared" si="14" ref="F44:M44">ROUND(-F9*$D$3,2)</f>
        <v>-40542.2</v>
      </c>
      <c r="G44" s="20">
        <f t="shared" si="14"/>
        <v>-78785.4</v>
      </c>
      <c r="H44" s="20">
        <f t="shared" si="14"/>
        <v>-99332</v>
      </c>
      <c r="I44" s="20">
        <f t="shared" si="14"/>
        <v>-48472.8</v>
      </c>
      <c r="J44" s="20">
        <f t="shared" si="14"/>
        <v>-64394.8</v>
      </c>
      <c r="K44" s="20">
        <f t="shared" si="14"/>
        <v>-50692</v>
      </c>
      <c r="L44" s="20">
        <f t="shared" si="14"/>
        <v>-37726.4</v>
      </c>
      <c r="M44" s="20">
        <f t="shared" si="14"/>
        <v>-23263.6</v>
      </c>
      <c r="N44" s="47">
        <f t="shared" si="13"/>
        <v>-653284.6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909053.4043010399</v>
      </c>
      <c r="C57" s="29">
        <f t="shared" si="17"/>
        <v>621304.7316</v>
      </c>
      <c r="D57" s="29">
        <f t="shared" si="17"/>
        <v>591910.4711341502</v>
      </c>
      <c r="E57" s="29">
        <f t="shared" si="17"/>
        <v>133808.371384</v>
      </c>
      <c r="F57" s="29">
        <f t="shared" si="17"/>
        <v>560754.3528338</v>
      </c>
      <c r="G57" s="29">
        <f t="shared" si="17"/>
        <v>703476.1596</v>
      </c>
      <c r="H57" s="29">
        <f t="shared" si="17"/>
        <v>746053.0294000001</v>
      </c>
      <c r="I57" s="29">
        <f t="shared" si="17"/>
        <v>718366.0211173999</v>
      </c>
      <c r="J57" s="29">
        <f t="shared" si="17"/>
        <v>565578.6571028</v>
      </c>
      <c r="K57" s="29">
        <f t="shared" si="17"/>
        <v>660045.98843824</v>
      </c>
      <c r="L57" s="29">
        <f t="shared" si="17"/>
        <v>321440.31231715996</v>
      </c>
      <c r="M57" s="29">
        <f t="shared" si="17"/>
        <v>179127.36429648002</v>
      </c>
      <c r="N57" s="29">
        <f>SUM(B57:M57)</f>
        <v>6710918.86352507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909053.41</v>
      </c>
      <c r="C60" s="36">
        <f aca="true" t="shared" si="18" ref="C60:M60">SUM(C61:C74)</f>
        <v>621304.72</v>
      </c>
      <c r="D60" s="36">
        <f t="shared" si="18"/>
        <v>591910.47</v>
      </c>
      <c r="E60" s="36">
        <f t="shared" si="18"/>
        <v>133808.37</v>
      </c>
      <c r="F60" s="36">
        <f t="shared" si="18"/>
        <v>560754.36</v>
      </c>
      <c r="G60" s="36">
        <f t="shared" si="18"/>
        <v>703476.16</v>
      </c>
      <c r="H60" s="36">
        <f t="shared" si="18"/>
        <v>746053.04</v>
      </c>
      <c r="I60" s="36">
        <f t="shared" si="18"/>
        <v>718366.03</v>
      </c>
      <c r="J60" s="36">
        <f t="shared" si="18"/>
        <v>565578.65</v>
      </c>
      <c r="K60" s="36">
        <f t="shared" si="18"/>
        <v>660045.99</v>
      </c>
      <c r="L60" s="36">
        <f t="shared" si="18"/>
        <v>321440.31</v>
      </c>
      <c r="M60" s="36">
        <f t="shared" si="18"/>
        <v>179127.36</v>
      </c>
      <c r="N60" s="29">
        <f>SUM(N61:N74)</f>
        <v>6710918.870000001</v>
      </c>
    </row>
    <row r="61" spans="1:15" ht="18.75" customHeight="1">
      <c r="A61" s="17" t="s">
        <v>76</v>
      </c>
      <c r="B61" s="36">
        <v>188429.49</v>
      </c>
      <c r="C61" s="36">
        <v>181918.13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370347.62</v>
      </c>
      <c r="O61"/>
    </row>
    <row r="62" spans="1:15" ht="18.75" customHeight="1">
      <c r="A62" s="17" t="s">
        <v>77</v>
      </c>
      <c r="B62" s="36">
        <v>720623.92</v>
      </c>
      <c r="C62" s="36">
        <v>439386.59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1160010.51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591910.47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591910.47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133808.37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133808.37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560754.36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560754.36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703476.16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703476.16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566901.85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566901.85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179151.19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179151.19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718366.03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718366.03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565578.65</v>
      </c>
      <c r="K70" s="35">
        <v>0</v>
      </c>
      <c r="L70" s="35">
        <v>0</v>
      </c>
      <c r="M70" s="35">
        <v>0</v>
      </c>
      <c r="N70" s="29">
        <f t="shared" si="19"/>
        <v>565578.65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660045.99</v>
      </c>
      <c r="L71" s="35">
        <v>0</v>
      </c>
      <c r="M71" s="62"/>
      <c r="N71" s="26">
        <f t="shared" si="19"/>
        <v>660045.99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321440.31</v>
      </c>
      <c r="M72" s="35">
        <v>0</v>
      </c>
      <c r="N72" s="29">
        <f t="shared" si="19"/>
        <v>321440.31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179127.36</v>
      </c>
      <c r="N73" s="26">
        <f t="shared" si="19"/>
        <v>179127.36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2.084128318730028</v>
      </c>
      <c r="C78" s="45">
        <v>2.069673828394911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1.8316126278905485</v>
      </c>
      <c r="C79" s="45">
        <v>1.7273143931595203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1.6812033047387027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2.3384897584689623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1.9622953988232452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1.5544897987732063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1.831640471781937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1.7893786534392453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1.7774136338652073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2.0018643728090573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1.9144582356490052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2.2735761354654076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2.2261859203642245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2016-05-11T19:29:08Z</dcterms:modified>
  <cp:category/>
  <cp:version/>
  <cp:contentType/>
  <cp:contentStatus/>
</cp:coreProperties>
</file>