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<sst xmlns="http://schemas.openxmlformats.org/spreadsheetml/2006/main" count="136" uniqueCount="136">
  <si>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</si>
  <si>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</si>
  <si>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</si>
  <si>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</si>
  <si>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</si>
  <si>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</si>
  <si>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</si>
  <si>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</si>
  <si>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</si>
  <si>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</si>
  <si>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</si>
  <si>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</si>
  <si>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</si>
  <si>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</si>
  <si>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</si>
  <si>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</si>
  <si>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</si>
  <si>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</si>
  <si>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</si>
  <si>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</si>
  <si>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</si>
  <si>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</si>
  <si>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</si>
  <si>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</si>
  <si>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</si>
  <si>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</si>
  <si>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</si>
  <si>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</si>
  <si>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</si>
  <si>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</si>
  <si>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</si>
  <si>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</si>
  <si>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</si>
  <si>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</si>
  <si>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</si>
  <si>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</si>
  <si>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</si>
  <si>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</si>
  <si>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</si>
  <si>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</si>
  <si>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</si>
  <si>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</si>
  <si>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</si>
  <si>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</si>
  <si>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</si>
  <si>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</si>
  <si>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</si>
  <si>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</si>
  <si>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</si>
  <si>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</si>
  <si>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</si>
  <si>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</si>
  <si>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</si>
  <si>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</si>
  <si>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</si>
  <si>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</si>
  <si>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</si>
  <si>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</si>
  <si>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</si>
  <si>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</si>
  <si>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</si>
  <si>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</si>
  <si>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</si>
  <si>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</si>
  <si>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</si>
  <si>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</si>
  <si>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</si>
  <si>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</si>
  <si>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</si>
  <si>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</si>
  <si>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</si>
  <si>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</si>
  <si>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</si>
  <si>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</si>
  <si>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</si>
  <si>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</si>
  <si>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</si>
  <si>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</si>
  <si>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</si>
  <si>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</si>
  <si>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</si>
  <si>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</si>
  <si>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</si>
  <si>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</si>
  <si>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</si>
  <si>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</si>
  <si>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</si>
  <si>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</si>
  <si>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</si>
  <si>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</si>
  <si>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</si>
  <si>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</si>
  <si>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</si>
  <si>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</si>
  <si>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</si>
  <si>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</si>
  <si>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</si>
  <si>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</si>
  <si>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</si>
  <si>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</si>
  <si>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</si>
  <si>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</si>
  <si>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</si>
  <si>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</si>
  <si>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</si>
  <si>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</si>
  <si>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</si>
  <si>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</si>
  <si>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</si>
  <si>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</si>
  <si>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</si>
  <si>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</si>
  <si>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</si>
  <si>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</si>
  <si>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</si>
  <si>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</si>
  <si>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</si>
  <si>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</si>
  <si>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</si>
  <si>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</si>
  <si>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</si>
  <si>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</si>
  <si>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</si>
  <si>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</si>
  <si>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</si>
  <si>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</si>
  <si>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</si>
  <si>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</si>
  <si>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</si>
  <si>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</si>
  <si>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</si>
  <si>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</si>
  <si>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</si>
  <si>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06/07/16 - VENCIMENTO 13/07/16</t>
  </si>
  <si>
    <t>Nota:</t>
  </si>
  <si>
    <t xml:space="preserve">        - Pagamento de combustível não fóssil de junho/16.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</si>
</sst>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576521</v>
      </c>
      <c r="C7" s="9">
        <f t="shared" si="0"/>
        <v>725718</v>
      </c>
      <c r="D7" s="9">
        <f t="shared" si="0"/>
        <v>771215</v>
      </c>
      <c r="E7" s="9">
        <f t="shared" si="0"/>
        <v>513198</v>
      </c>
      <c r="F7" s="9">
        <f t="shared" si="0"/>
        <v>693663</v>
      </c>
      <c r="G7" s="9">
        <f t="shared" si="0"/>
        <v>1162200</v>
      </c>
      <c r="H7" s="9">
        <f t="shared" si="0"/>
        <v>519658</v>
      </c>
      <c r="I7" s="9">
        <f t="shared" si="0"/>
        <v>115923</v>
      </c>
      <c r="J7" s="9">
        <f t="shared" si="0"/>
        <v>306852</v>
      </c>
      <c r="K7" s="9">
        <f t="shared" si="0"/>
        <v>5384948</v>
      </c>
      <c r="L7" s="52"/>
    </row>
    <row r="8" spans="1:11" ht="17.25" customHeight="1">
      <c r="A8" s="10" t="s">
        <v>99</v>
      </c>
      <c r="B8" s="11">
        <f>B9+B12+B16</f>
        <v>298221</v>
      </c>
      <c r="C8" s="11">
        <f aca="true" t="shared" si="1" ref="C8:J8">C9+C12+C16</f>
        <v>384859</v>
      </c>
      <c r="D8" s="11">
        <f t="shared" si="1"/>
        <v>381867</v>
      </c>
      <c r="E8" s="11">
        <f t="shared" si="1"/>
        <v>273988</v>
      </c>
      <c r="F8" s="11">
        <f t="shared" si="1"/>
        <v>353578</v>
      </c>
      <c r="G8" s="11">
        <f t="shared" si="1"/>
        <v>594464</v>
      </c>
      <c r="H8" s="11">
        <f t="shared" si="1"/>
        <v>294573</v>
      </c>
      <c r="I8" s="11">
        <f t="shared" si="1"/>
        <v>55446</v>
      </c>
      <c r="J8" s="11">
        <f t="shared" si="1"/>
        <v>150923</v>
      </c>
      <c r="K8" s="11">
        <f>SUM(B8:J8)</f>
        <v>2787919</v>
      </c>
    </row>
    <row r="9" spans="1:11" ht="17.25" customHeight="1">
      <c r="A9" s="15" t="s">
        <v>17</v>
      </c>
      <c r="B9" s="13">
        <f>+B10+B11</f>
        <v>39332</v>
      </c>
      <c r="C9" s="13">
        <f aca="true" t="shared" si="2" ref="C9:J9">+C10+C11</f>
        <v>52631</v>
      </c>
      <c r="D9" s="13">
        <f t="shared" si="2"/>
        <v>45842</v>
      </c>
      <c r="E9" s="13">
        <f t="shared" si="2"/>
        <v>35686</v>
      </c>
      <c r="F9" s="13">
        <f t="shared" si="2"/>
        <v>41525</v>
      </c>
      <c r="G9" s="13">
        <f t="shared" si="2"/>
        <v>54122</v>
      </c>
      <c r="H9" s="13">
        <f t="shared" si="2"/>
        <v>46882</v>
      </c>
      <c r="I9" s="13">
        <f t="shared" si="2"/>
        <v>8519</v>
      </c>
      <c r="J9" s="13">
        <f t="shared" si="2"/>
        <v>16805</v>
      </c>
      <c r="K9" s="11">
        <f>SUM(B9:J9)</f>
        <v>341344</v>
      </c>
    </row>
    <row r="10" spans="1:11" ht="17.25" customHeight="1">
      <c r="A10" s="29" t="s">
        <v>18</v>
      </c>
      <c r="B10" s="13">
        <v>39332</v>
      </c>
      <c r="C10" s="13">
        <v>52631</v>
      </c>
      <c r="D10" s="13">
        <v>45842</v>
      </c>
      <c r="E10" s="13">
        <v>35686</v>
      </c>
      <c r="F10" s="13">
        <v>41525</v>
      </c>
      <c r="G10" s="13">
        <v>54122</v>
      </c>
      <c r="H10" s="13">
        <v>46882</v>
      </c>
      <c r="I10" s="13">
        <v>8519</v>
      </c>
      <c r="J10" s="13">
        <v>16805</v>
      </c>
      <c r="K10" s="11">
        <f>SUM(B10:J10)</f>
        <v>341344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226297</v>
      </c>
      <c r="C12" s="17">
        <f t="shared" si="3"/>
        <v>292799</v>
      </c>
      <c r="D12" s="17">
        <f t="shared" si="3"/>
        <v>294788</v>
      </c>
      <c r="E12" s="17">
        <f t="shared" si="3"/>
        <v>209495</v>
      </c>
      <c r="F12" s="17">
        <f t="shared" si="3"/>
        <v>269241</v>
      </c>
      <c r="G12" s="17">
        <f t="shared" si="3"/>
        <v>464974</v>
      </c>
      <c r="H12" s="17">
        <f t="shared" si="3"/>
        <v>219013</v>
      </c>
      <c r="I12" s="17">
        <f t="shared" si="3"/>
        <v>40355</v>
      </c>
      <c r="J12" s="17">
        <f t="shared" si="3"/>
        <v>117283</v>
      </c>
      <c r="K12" s="11">
        <f aca="true" t="shared" si="4" ref="K12:K27">SUM(B12:J12)</f>
        <v>2134245</v>
      </c>
    </row>
    <row r="13" spans="1:13" ht="17.25" customHeight="1">
      <c r="A13" s="14" t="s">
        <v>20</v>
      </c>
      <c r="B13" s="13">
        <v>106936</v>
      </c>
      <c r="C13" s="13">
        <v>148828</v>
      </c>
      <c r="D13" s="13">
        <v>155007</v>
      </c>
      <c r="E13" s="13">
        <v>107241</v>
      </c>
      <c r="F13" s="13">
        <v>134389</v>
      </c>
      <c r="G13" s="13">
        <v>219246</v>
      </c>
      <c r="H13" s="13">
        <v>103270</v>
      </c>
      <c r="I13" s="13">
        <v>22882</v>
      </c>
      <c r="J13" s="13">
        <v>60861</v>
      </c>
      <c r="K13" s="11">
        <f t="shared" si="4"/>
        <v>1058660</v>
      </c>
      <c r="L13" s="52"/>
      <c r="M13" s="53"/>
    </row>
    <row r="14" spans="1:12" ht="17.25" customHeight="1">
      <c r="A14" s="14" t="s">
        <v>21</v>
      </c>
      <c r="B14" s="13">
        <v>113426</v>
      </c>
      <c r="C14" s="13">
        <v>135276</v>
      </c>
      <c r="D14" s="13">
        <v>133150</v>
      </c>
      <c r="E14" s="13">
        <v>96518</v>
      </c>
      <c r="F14" s="13">
        <v>128866</v>
      </c>
      <c r="G14" s="13">
        <v>236195</v>
      </c>
      <c r="H14" s="13">
        <v>107568</v>
      </c>
      <c r="I14" s="13">
        <v>16215</v>
      </c>
      <c r="J14" s="13">
        <v>54366</v>
      </c>
      <c r="K14" s="11">
        <f t="shared" si="4"/>
        <v>1021580</v>
      </c>
      <c r="L14" s="52"/>
    </row>
    <row r="15" spans="1:11" ht="17.25" customHeight="1">
      <c r="A15" s="14" t="s">
        <v>22</v>
      </c>
      <c r="B15" s="13">
        <v>5935</v>
      </c>
      <c r="C15" s="13">
        <v>8695</v>
      </c>
      <c r="D15" s="13">
        <v>6631</v>
      </c>
      <c r="E15" s="13">
        <v>5736</v>
      </c>
      <c r="F15" s="13">
        <v>5986</v>
      </c>
      <c r="G15" s="13">
        <v>9533</v>
      </c>
      <c r="H15" s="13">
        <v>8175</v>
      </c>
      <c r="I15" s="13">
        <v>1258</v>
      </c>
      <c r="J15" s="13">
        <v>2056</v>
      </c>
      <c r="K15" s="11">
        <f t="shared" si="4"/>
        <v>54005</v>
      </c>
    </row>
    <row r="16" spans="1:11" ht="17.25" customHeight="1">
      <c r="A16" s="15" t="s">
        <v>95</v>
      </c>
      <c r="B16" s="13">
        <f>B17+B18+B19</f>
        <v>32592</v>
      </c>
      <c r="C16" s="13">
        <f aca="true" t="shared" si="5" ref="C16:J16">C17+C18+C19</f>
        <v>39429</v>
      </c>
      <c r="D16" s="13">
        <f t="shared" si="5"/>
        <v>41237</v>
      </c>
      <c r="E16" s="13">
        <f t="shared" si="5"/>
        <v>28807</v>
      </c>
      <c r="F16" s="13">
        <f t="shared" si="5"/>
        <v>42812</v>
      </c>
      <c r="G16" s="13">
        <f t="shared" si="5"/>
        <v>75368</v>
      </c>
      <c r="H16" s="13">
        <f t="shared" si="5"/>
        <v>28678</v>
      </c>
      <c r="I16" s="13">
        <f t="shared" si="5"/>
        <v>6572</v>
      </c>
      <c r="J16" s="13">
        <f t="shared" si="5"/>
        <v>16835</v>
      </c>
      <c r="K16" s="11">
        <f t="shared" si="4"/>
        <v>312330</v>
      </c>
    </row>
    <row r="17" spans="1:11" ht="17.25" customHeight="1">
      <c r="A17" s="14" t="s">
        <v>96</v>
      </c>
      <c r="B17" s="13">
        <v>20580</v>
      </c>
      <c r="C17" s="13">
        <v>27014</v>
      </c>
      <c r="D17" s="13">
        <v>26336</v>
      </c>
      <c r="E17" s="13">
        <v>18767</v>
      </c>
      <c r="F17" s="13">
        <v>27701</v>
      </c>
      <c r="G17" s="13">
        <v>46652</v>
      </c>
      <c r="H17" s="13">
        <v>19552</v>
      </c>
      <c r="I17" s="13">
        <v>4529</v>
      </c>
      <c r="J17" s="13">
        <v>10651</v>
      </c>
      <c r="K17" s="11">
        <f t="shared" si="4"/>
        <v>201782</v>
      </c>
    </row>
    <row r="18" spans="1:11" ht="17.25" customHeight="1">
      <c r="A18" s="14" t="s">
        <v>97</v>
      </c>
      <c r="B18" s="13">
        <v>10472</v>
      </c>
      <c r="C18" s="13">
        <v>10489</v>
      </c>
      <c r="D18" s="13">
        <v>13617</v>
      </c>
      <c r="E18" s="13">
        <v>8807</v>
      </c>
      <c r="F18" s="13">
        <v>13678</v>
      </c>
      <c r="G18" s="13">
        <v>26361</v>
      </c>
      <c r="H18" s="13">
        <v>7595</v>
      </c>
      <c r="I18" s="13">
        <v>1786</v>
      </c>
      <c r="J18" s="13">
        <v>5682</v>
      </c>
      <c r="K18" s="11">
        <f t="shared" si="4"/>
        <v>98487</v>
      </c>
    </row>
    <row r="19" spans="1:11" ht="17.25" customHeight="1">
      <c r="A19" s="14" t="s">
        <v>98</v>
      </c>
      <c r="B19" s="13">
        <v>1540</v>
      </c>
      <c r="C19" s="13">
        <v>1926</v>
      </c>
      <c r="D19" s="13">
        <v>1284</v>
      </c>
      <c r="E19" s="13">
        <v>1233</v>
      </c>
      <c r="F19" s="13">
        <v>1433</v>
      </c>
      <c r="G19" s="13">
        <v>2355</v>
      </c>
      <c r="H19" s="13">
        <v>1531</v>
      </c>
      <c r="I19" s="13">
        <v>257</v>
      </c>
      <c r="J19" s="13">
        <v>502</v>
      </c>
      <c r="K19" s="11">
        <f t="shared" si="4"/>
        <v>12061</v>
      </c>
    </row>
    <row r="20" spans="1:11" ht="17.25" customHeight="1">
      <c r="A20" s="16" t="s">
        <v>23</v>
      </c>
      <c r="B20" s="11">
        <f>+B21+B22+B23</f>
        <v>164319</v>
      </c>
      <c r="C20" s="11">
        <f aca="true" t="shared" si="6" ref="C20:J20">+C21+C22+C23</f>
        <v>183445</v>
      </c>
      <c r="D20" s="11">
        <f t="shared" si="6"/>
        <v>213201</v>
      </c>
      <c r="E20" s="11">
        <f t="shared" si="6"/>
        <v>135338</v>
      </c>
      <c r="F20" s="11">
        <f t="shared" si="6"/>
        <v>208508</v>
      </c>
      <c r="G20" s="11">
        <f t="shared" si="6"/>
        <v>386420</v>
      </c>
      <c r="H20" s="11">
        <f t="shared" si="6"/>
        <v>135728</v>
      </c>
      <c r="I20" s="11">
        <f t="shared" si="6"/>
        <v>32134</v>
      </c>
      <c r="J20" s="11">
        <f t="shared" si="6"/>
        <v>79725</v>
      </c>
      <c r="K20" s="11">
        <f t="shared" si="4"/>
        <v>1538818</v>
      </c>
    </row>
    <row r="21" spans="1:12" ht="17.25" customHeight="1">
      <c r="A21" s="12" t="s">
        <v>24</v>
      </c>
      <c r="B21" s="13">
        <v>84996</v>
      </c>
      <c r="C21" s="13">
        <v>104939</v>
      </c>
      <c r="D21" s="13">
        <v>123180</v>
      </c>
      <c r="E21" s="13">
        <v>76899</v>
      </c>
      <c r="F21" s="13">
        <v>115433</v>
      </c>
      <c r="G21" s="13">
        <v>197960</v>
      </c>
      <c r="H21" s="13">
        <v>74835</v>
      </c>
      <c r="I21" s="13">
        <v>19571</v>
      </c>
      <c r="J21" s="13">
        <v>44962</v>
      </c>
      <c r="K21" s="11">
        <f t="shared" si="4"/>
        <v>842775</v>
      </c>
      <c r="L21" s="52"/>
    </row>
    <row r="22" spans="1:12" ht="17.25" customHeight="1">
      <c r="A22" s="12" t="s">
        <v>25</v>
      </c>
      <c r="B22" s="13">
        <v>76185</v>
      </c>
      <c r="C22" s="13">
        <v>74689</v>
      </c>
      <c r="D22" s="13">
        <v>86669</v>
      </c>
      <c r="E22" s="13">
        <v>55964</v>
      </c>
      <c r="F22" s="13">
        <v>89914</v>
      </c>
      <c r="G22" s="13">
        <v>182931</v>
      </c>
      <c r="H22" s="13">
        <v>57521</v>
      </c>
      <c r="I22" s="13">
        <v>11910</v>
      </c>
      <c r="J22" s="13">
        <v>33571</v>
      </c>
      <c r="K22" s="11">
        <f t="shared" si="4"/>
        <v>669354</v>
      </c>
      <c r="L22" s="52"/>
    </row>
    <row r="23" spans="1:11" ht="17.25" customHeight="1">
      <c r="A23" s="12" t="s">
        <v>26</v>
      </c>
      <c r="B23" s="13">
        <v>3138</v>
      </c>
      <c r="C23" s="13">
        <v>3817</v>
      </c>
      <c r="D23" s="13">
        <v>3352</v>
      </c>
      <c r="E23" s="13">
        <v>2475</v>
      </c>
      <c r="F23" s="13">
        <v>3161</v>
      </c>
      <c r="G23" s="13">
        <v>5529</v>
      </c>
      <c r="H23" s="13">
        <v>3372</v>
      </c>
      <c r="I23" s="13">
        <v>653</v>
      </c>
      <c r="J23" s="13">
        <v>1192</v>
      </c>
      <c r="K23" s="11">
        <f t="shared" si="4"/>
        <v>26689</v>
      </c>
    </row>
    <row r="24" spans="1:11" ht="17.25" customHeight="1">
      <c r="A24" s="16" t="s">
        <v>27</v>
      </c>
      <c r="B24" s="13">
        <f>+B25+B26</f>
        <v>113981</v>
      </c>
      <c r="C24" s="13">
        <f aca="true" t="shared" si="7" ref="C24:J24">+C25+C26</f>
        <v>157414</v>
      </c>
      <c r="D24" s="13">
        <f t="shared" si="7"/>
        <v>176147</v>
      </c>
      <c r="E24" s="13">
        <f t="shared" si="7"/>
        <v>103872</v>
      </c>
      <c r="F24" s="13">
        <f t="shared" si="7"/>
        <v>131577</v>
      </c>
      <c r="G24" s="13">
        <f t="shared" si="7"/>
        <v>181316</v>
      </c>
      <c r="H24" s="13">
        <f t="shared" si="7"/>
        <v>83427</v>
      </c>
      <c r="I24" s="13">
        <f t="shared" si="7"/>
        <v>28343</v>
      </c>
      <c r="J24" s="13">
        <f t="shared" si="7"/>
        <v>76204</v>
      </c>
      <c r="K24" s="11">
        <f t="shared" si="4"/>
        <v>1052281</v>
      </c>
    </row>
    <row r="25" spans="1:12" ht="17.25" customHeight="1">
      <c r="A25" s="12" t="s">
        <v>131</v>
      </c>
      <c r="B25" s="13">
        <v>70556</v>
      </c>
      <c r="C25" s="13">
        <v>104794</v>
      </c>
      <c r="D25" s="13">
        <v>119448</v>
      </c>
      <c r="E25" s="13">
        <v>71367</v>
      </c>
      <c r="F25" s="13">
        <v>85501</v>
      </c>
      <c r="G25" s="13">
        <v>111904</v>
      </c>
      <c r="H25" s="13">
        <v>53517</v>
      </c>
      <c r="I25" s="13">
        <v>21582</v>
      </c>
      <c r="J25" s="13">
        <v>50717</v>
      </c>
      <c r="K25" s="11">
        <f t="shared" si="4"/>
        <v>689386</v>
      </c>
      <c r="L25" s="52"/>
    </row>
    <row r="26" spans="1:12" ht="17.25" customHeight="1">
      <c r="A26" s="12" t="s">
        <v>132</v>
      </c>
      <c r="B26" s="13">
        <v>43425</v>
      </c>
      <c r="C26" s="13">
        <v>52620</v>
      </c>
      <c r="D26" s="13">
        <v>56699</v>
      </c>
      <c r="E26" s="13">
        <v>32505</v>
      </c>
      <c r="F26" s="13">
        <v>46076</v>
      </c>
      <c r="G26" s="13">
        <v>69412</v>
      </c>
      <c r="H26" s="13">
        <v>29910</v>
      </c>
      <c r="I26" s="13">
        <v>6761</v>
      </c>
      <c r="J26" s="13">
        <v>25487</v>
      </c>
      <c r="K26" s="11">
        <f t="shared" si="4"/>
        <v>362895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5930</v>
      </c>
      <c r="I27" s="11">
        <v>0</v>
      </c>
      <c r="J27" s="11">
        <v>0</v>
      </c>
      <c r="K27" s="11">
        <f t="shared" si="4"/>
        <v>5930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13691.27</v>
      </c>
      <c r="I35" s="19">
        <v>0</v>
      </c>
      <c r="J35" s="19">
        <v>0</v>
      </c>
      <c r="K35" s="23">
        <f>SUM(B35:J35)</f>
        <v>13691.27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1505783.8</v>
      </c>
      <c r="C47" s="22">
        <f aca="true" t="shared" si="12" ref="C47:H47">+C48+C57</f>
        <v>2159316.87</v>
      </c>
      <c r="D47" s="22">
        <f t="shared" si="12"/>
        <v>2580620.94</v>
      </c>
      <c r="E47" s="22">
        <f t="shared" si="12"/>
        <v>1467821.76</v>
      </c>
      <c r="F47" s="22">
        <f t="shared" si="12"/>
        <v>1920789.4100000001</v>
      </c>
      <c r="G47" s="22">
        <f t="shared" si="12"/>
        <v>2764779.09</v>
      </c>
      <c r="H47" s="22">
        <f t="shared" si="12"/>
        <v>1435493.6400000001</v>
      </c>
      <c r="I47" s="22">
        <f>+I48+I57</f>
        <v>555050.14</v>
      </c>
      <c r="J47" s="22">
        <f>+J48+J57</f>
        <v>885879.8600000001</v>
      </c>
      <c r="K47" s="22">
        <f>SUM(B47:J47)</f>
        <v>15275535.51</v>
      </c>
    </row>
    <row r="48" spans="1:11" ht="17.25" customHeight="1">
      <c r="A48" s="16" t="s">
        <v>113</v>
      </c>
      <c r="B48" s="23">
        <f>SUM(B49:B56)</f>
        <v>1487768.47</v>
      </c>
      <c r="C48" s="23">
        <f aca="true" t="shared" si="13" ref="C48:J48">SUM(C49:C56)</f>
        <v>2136425.45</v>
      </c>
      <c r="D48" s="23">
        <f t="shared" si="13"/>
        <v>2555945.42</v>
      </c>
      <c r="E48" s="23">
        <f t="shared" si="13"/>
        <v>1446157.65</v>
      </c>
      <c r="F48" s="23">
        <f t="shared" si="13"/>
        <v>1898149.11</v>
      </c>
      <c r="G48" s="23">
        <f t="shared" si="13"/>
        <v>2735810.8</v>
      </c>
      <c r="H48" s="23">
        <f t="shared" si="13"/>
        <v>1416221.7100000002</v>
      </c>
      <c r="I48" s="23">
        <f t="shared" si="13"/>
        <v>555050.14</v>
      </c>
      <c r="J48" s="23">
        <f t="shared" si="13"/>
        <v>872449.31</v>
      </c>
      <c r="K48" s="23">
        <f aca="true" t="shared" si="14" ref="K48:K57">SUM(B48:J48)</f>
        <v>15103978.06</v>
      </c>
    </row>
    <row r="49" spans="1:11" ht="17.25" customHeight="1">
      <c r="A49" s="34" t="s">
        <v>44</v>
      </c>
      <c r="B49" s="23">
        <f aca="true" t="shared" si="15" ref="B49:H49">ROUND(B30*B7,2)</f>
        <v>1486444.09</v>
      </c>
      <c r="C49" s="23">
        <f t="shared" si="15"/>
        <v>2129474.33</v>
      </c>
      <c r="D49" s="23">
        <f t="shared" si="15"/>
        <v>2553415.74</v>
      </c>
      <c r="E49" s="23">
        <f t="shared" si="15"/>
        <v>1445062.93</v>
      </c>
      <c r="F49" s="23">
        <f t="shared" si="15"/>
        <v>1896127.81</v>
      </c>
      <c r="G49" s="23">
        <f t="shared" si="15"/>
        <v>2732913.3</v>
      </c>
      <c r="H49" s="23">
        <f t="shared" si="15"/>
        <v>1401205.83</v>
      </c>
      <c r="I49" s="23">
        <f>ROUND(I30*I7,2)</f>
        <v>553984.42</v>
      </c>
      <c r="J49" s="23">
        <f>ROUND(J30*J7,2)</f>
        <v>870232.27</v>
      </c>
      <c r="K49" s="23">
        <f t="shared" si="14"/>
        <v>15068860.719999999</v>
      </c>
    </row>
    <row r="50" spans="1:11" ht="17.25" customHeight="1">
      <c r="A50" s="34" t="s">
        <v>45</v>
      </c>
      <c r="B50" s="19">
        <v>0</v>
      </c>
      <c r="C50" s="23">
        <f>ROUND(C31*C7,2)</f>
        <v>4733.42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4733.42</v>
      </c>
    </row>
    <row r="51" spans="1:11" ht="17.25" customHeight="1">
      <c r="A51" s="67" t="s">
        <v>106</v>
      </c>
      <c r="B51" s="68">
        <f aca="true" t="shared" si="16" ref="B51:H51">ROUND(B32*B7,2)</f>
        <v>-2767.3</v>
      </c>
      <c r="C51" s="68">
        <f t="shared" si="16"/>
        <v>-3556.02</v>
      </c>
      <c r="D51" s="68">
        <f t="shared" si="16"/>
        <v>-3856.08</v>
      </c>
      <c r="E51" s="68">
        <f t="shared" si="16"/>
        <v>-2350.68</v>
      </c>
      <c r="F51" s="68">
        <f t="shared" si="16"/>
        <v>-3260.22</v>
      </c>
      <c r="G51" s="68">
        <f t="shared" si="16"/>
        <v>-4532.58</v>
      </c>
      <c r="H51" s="68">
        <f t="shared" si="16"/>
        <v>-2390.43</v>
      </c>
      <c r="I51" s="19">
        <v>0</v>
      </c>
      <c r="J51" s="19">
        <v>0</v>
      </c>
      <c r="K51" s="68">
        <f>SUM(B51:J51)</f>
        <v>-22713.309999999998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13691.27</v>
      </c>
      <c r="I53" s="31">
        <f>+I35</f>
        <v>0</v>
      </c>
      <c r="J53" s="31">
        <f>+J35</f>
        <v>0</v>
      </c>
      <c r="K53" s="23">
        <f t="shared" si="14"/>
        <v>13691.27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-252760.46000000002</v>
      </c>
      <c r="C61" s="35">
        <f t="shared" si="17"/>
        <v>-225072.46</v>
      </c>
      <c r="D61" s="35">
        <f t="shared" si="17"/>
        <v>-227534.96000000002</v>
      </c>
      <c r="E61" s="35">
        <f t="shared" si="17"/>
        <v>-303212.83999999997</v>
      </c>
      <c r="F61" s="35">
        <f t="shared" si="17"/>
        <v>223190.07</v>
      </c>
      <c r="G61" s="35">
        <f t="shared" si="17"/>
        <v>-329518.58</v>
      </c>
      <c r="H61" s="35">
        <f t="shared" si="17"/>
        <v>-192470.65</v>
      </c>
      <c r="I61" s="35">
        <f t="shared" si="17"/>
        <v>-84526.69</v>
      </c>
      <c r="J61" s="35">
        <f t="shared" si="17"/>
        <v>-74236.62</v>
      </c>
      <c r="K61" s="35">
        <f>SUM(B61:J61)</f>
        <v>-1466143.19</v>
      </c>
    </row>
    <row r="62" spans="1:11" ht="18.75" customHeight="1">
      <c r="A62" s="16" t="s">
        <v>75</v>
      </c>
      <c r="B62" s="35">
        <f aca="true" t="shared" si="18" ref="B62:J62">B63+B64+B65+B66+B67+B68</f>
        <v>-238249.51</v>
      </c>
      <c r="C62" s="35">
        <f t="shared" si="18"/>
        <v>-203908.72999999998</v>
      </c>
      <c r="D62" s="35">
        <f t="shared" si="18"/>
        <v>-206541.55000000002</v>
      </c>
      <c r="E62" s="35">
        <f t="shared" si="18"/>
        <v>-289248.07999999996</v>
      </c>
      <c r="F62" s="35">
        <f t="shared" si="18"/>
        <v>-259455.36</v>
      </c>
      <c r="G62" s="35">
        <f t="shared" si="18"/>
        <v>-300263.4</v>
      </c>
      <c r="H62" s="35">
        <f t="shared" si="18"/>
        <v>-178151.6</v>
      </c>
      <c r="I62" s="35">
        <f t="shared" si="18"/>
        <v>-32372.2</v>
      </c>
      <c r="J62" s="35">
        <f t="shared" si="18"/>
        <v>-63859</v>
      </c>
      <c r="K62" s="35">
        <f aca="true" t="shared" si="19" ref="K62:K91">SUM(B62:J62)</f>
        <v>-1772049.43</v>
      </c>
    </row>
    <row r="63" spans="1:11" ht="18.75" customHeight="1">
      <c r="A63" s="12" t="s">
        <v>76</v>
      </c>
      <c r="B63" s="35">
        <f>-ROUND(B9*$D$3,2)</f>
        <v>-149461.6</v>
      </c>
      <c r="C63" s="35">
        <f aca="true" t="shared" si="20" ref="C63:J63">-ROUND(C9*$D$3,2)</f>
        <v>-199997.8</v>
      </c>
      <c r="D63" s="35">
        <f t="shared" si="20"/>
        <v>-174199.6</v>
      </c>
      <c r="E63" s="35">
        <f t="shared" si="20"/>
        <v>-135606.8</v>
      </c>
      <c r="F63" s="35">
        <f t="shared" si="20"/>
        <v>-157795</v>
      </c>
      <c r="G63" s="35">
        <f t="shared" si="20"/>
        <v>-205663.6</v>
      </c>
      <c r="H63" s="35">
        <f t="shared" si="20"/>
        <v>-178151.6</v>
      </c>
      <c r="I63" s="35">
        <f t="shared" si="20"/>
        <v>-32372.2</v>
      </c>
      <c r="J63" s="35">
        <f t="shared" si="20"/>
        <v>-63859</v>
      </c>
      <c r="K63" s="35">
        <f t="shared" si="19"/>
        <v>-1297107.2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-1318.6</v>
      </c>
      <c r="C65" s="35">
        <v>-193.8</v>
      </c>
      <c r="D65" s="35">
        <v>-444.6</v>
      </c>
      <c r="E65" s="35">
        <v>-1413.6</v>
      </c>
      <c r="F65" s="35">
        <v>-695.4</v>
      </c>
      <c r="G65" s="35">
        <v>-638.4</v>
      </c>
      <c r="H65" s="19">
        <v>0</v>
      </c>
      <c r="I65" s="19">
        <v>0</v>
      </c>
      <c r="J65" s="19">
        <v>0</v>
      </c>
      <c r="K65" s="35">
        <f t="shared" si="19"/>
        <v>-4704.4</v>
      </c>
    </row>
    <row r="66" spans="1:11" ht="18.75" customHeight="1">
      <c r="A66" s="12" t="s">
        <v>107</v>
      </c>
      <c r="B66" s="35">
        <v>-1242.6</v>
      </c>
      <c r="C66" s="35">
        <v>-266</v>
      </c>
      <c r="D66" s="35">
        <v>-186.2</v>
      </c>
      <c r="E66" s="35">
        <v>-372.4</v>
      </c>
      <c r="F66" s="35">
        <v>0</v>
      </c>
      <c r="G66" s="35">
        <v>-292.6</v>
      </c>
      <c r="H66" s="19">
        <v>0</v>
      </c>
      <c r="I66" s="19">
        <v>0</v>
      </c>
      <c r="J66" s="19">
        <v>0</v>
      </c>
      <c r="K66" s="35">
        <f t="shared" si="19"/>
        <v>-2359.7999999999997</v>
      </c>
    </row>
    <row r="67" spans="1:11" ht="18.75" customHeight="1">
      <c r="A67" s="12" t="s">
        <v>53</v>
      </c>
      <c r="B67" s="35">
        <v>-86226.71</v>
      </c>
      <c r="C67" s="35">
        <v>-3451.13</v>
      </c>
      <c r="D67" s="35">
        <v>-31711.15</v>
      </c>
      <c r="E67" s="35">
        <v>-151720.28</v>
      </c>
      <c r="F67" s="35">
        <v>-100964.96</v>
      </c>
      <c r="G67" s="35">
        <v>-93668.8</v>
      </c>
      <c r="H67" s="19">
        <v>0</v>
      </c>
      <c r="I67" s="19">
        <v>0</v>
      </c>
      <c r="J67" s="19">
        <v>0</v>
      </c>
      <c r="K67" s="35">
        <f t="shared" si="19"/>
        <v>-467743.03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-135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-135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-21163.730000000003</v>
      </c>
      <c r="D69" s="68">
        <f t="shared" si="21"/>
        <v>-20993.41</v>
      </c>
      <c r="E69" s="68">
        <f t="shared" si="21"/>
        <v>-13964.76</v>
      </c>
      <c r="F69" s="68">
        <f t="shared" si="21"/>
        <v>-19571.13</v>
      </c>
      <c r="G69" s="68">
        <f t="shared" si="21"/>
        <v>-29255.18</v>
      </c>
      <c r="H69" s="68">
        <f t="shared" si="21"/>
        <v>-14319.05</v>
      </c>
      <c r="I69" s="68">
        <f t="shared" si="21"/>
        <v>-52154.49</v>
      </c>
      <c r="J69" s="68">
        <f t="shared" si="21"/>
        <v>-10377.62</v>
      </c>
      <c r="K69" s="68">
        <f t="shared" si="19"/>
        <v>-196310.31999999998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48">
        <v>502216.56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502216.56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1253023.34</v>
      </c>
      <c r="C104" s="24">
        <f t="shared" si="22"/>
        <v>1934244.4100000001</v>
      </c>
      <c r="D104" s="24">
        <f t="shared" si="22"/>
        <v>2353085.98</v>
      </c>
      <c r="E104" s="24">
        <f t="shared" si="22"/>
        <v>1164608.92</v>
      </c>
      <c r="F104" s="24">
        <f t="shared" si="22"/>
        <v>2143979.48</v>
      </c>
      <c r="G104" s="24">
        <f t="shared" si="22"/>
        <v>2435260.51</v>
      </c>
      <c r="H104" s="24">
        <f t="shared" si="22"/>
        <v>1243022.99</v>
      </c>
      <c r="I104" s="24">
        <f>+I105+I106</f>
        <v>470523.45</v>
      </c>
      <c r="J104" s="24">
        <f>+J105+J106</f>
        <v>811643.2400000001</v>
      </c>
      <c r="K104" s="48">
        <f>SUM(B104:J104)</f>
        <v>13809392.32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1235008.01</v>
      </c>
      <c r="C105" s="24">
        <f t="shared" si="23"/>
        <v>1911352.9900000002</v>
      </c>
      <c r="D105" s="24">
        <f t="shared" si="23"/>
        <v>2328410.46</v>
      </c>
      <c r="E105" s="24">
        <f t="shared" si="23"/>
        <v>1142944.8099999998</v>
      </c>
      <c r="F105" s="24">
        <f t="shared" si="23"/>
        <v>2121339.18</v>
      </c>
      <c r="G105" s="24">
        <f t="shared" si="23"/>
        <v>2406292.2199999997</v>
      </c>
      <c r="H105" s="24">
        <f t="shared" si="23"/>
        <v>1223751.06</v>
      </c>
      <c r="I105" s="24">
        <f t="shared" si="23"/>
        <v>470523.45</v>
      </c>
      <c r="J105" s="24">
        <f t="shared" si="23"/>
        <v>798212.6900000001</v>
      </c>
      <c r="K105" s="48">
        <f>SUM(B105:J105)</f>
        <v>13637834.869999997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13809392.329999998</v>
      </c>
      <c r="L112" s="54"/>
    </row>
    <row r="113" spans="1:11" ht="18.75" customHeight="1">
      <c r="A113" s="26" t="s">
        <v>71</v>
      </c>
      <c r="B113" s="27">
        <v>161952.87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161952.87</v>
      </c>
    </row>
    <row r="114" spans="1:11" ht="18.75" customHeight="1">
      <c r="A114" s="26" t="s">
        <v>72</v>
      </c>
      <c r="B114" s="27">
        <v>1091070.48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1091070.48</v>
      </c>
    </row>
    <row r="115" spans="1:11" ht="18.75" customHeight="1">
      <c r="A115" s="26" t="s">
        <v>73</v>
      </c>
      <c r="B115" s="40">
        <v>0</v>
      </c>
      <c r="C115" s="27">
        <f>+C104</f>
        <v>1934244.4100000001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1934244.4100000001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2353085.98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2353085.98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1164608.92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1164608.92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390734.7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390734.7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1016720.5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1016720.5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82722.56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82722.56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653801.71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653801.71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731658.86</v>
      </c>
      <c r="H122" s="40">
        <v>0</v>
      </c>
      <c r="I122" s="40">
        <v>0</v>
      </c>
      <c r="J122" s="40">
        <v>0</v>
      </c>
      <c r="K122" s="41">
        <f t="shared" si="25"/>
        <v>731658.86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57070.72</v>
      </c>
      <c r="H123" s="40">
        <v>0</v>
      </c>
      <c r="I123" s="40">
        <v>0</v>
      </c>
      <c r="J123" s="40">
        <v>0</v>
      </c>
      <c r="K123" s="41">
        <f t="shared" si="25"/>
        <v>57070.72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358323.75</v>
      </c>
      <c r="H124" s="40">
        <v>0</v>
      </c>
      <c r="I124" s="40">
        <v>0</v>
      </c>
      <c r="J124" s="40">
        <v>0</v>
      </c>
      <c r="K124" s="41">
        <f t="shared" si="25"/>
        <v>358323.75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350229.86</v>
      </c>
      <c r="H125" s="40">
        <v>0</v>
      </c>
      <c r="I125" s="40">
        <v>0</v>
      </c>
      <c r="J125" s="40">
        <v>0</v>
      </c>
      <c r="K125" s="41">
        <f t="shared" si="25"/>
        <v>350229.86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937977.33</v>
      </c>
      <c r="H126" s="40">
        <v>0</v>
      </c>
      <c r="I126" s="40">
        <v>0</v>
      </c>
      <c r="J126" s="40">
        <v>0</v>
      </c>
      <c r="K126" s="41">
        <f t="shared" si="25"/>
        <v>937977.33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453243.76</v>
      </c>
      <c r="I127" s="40">
        <v>0</v>
      </c>
      <c r="J127" s="40">
        <v>0</v>
      </c>
      <c r="K127" s="41">
        <f t="shared" si="25"/>
        <v>453243.76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789779.23</v>
      </c>
      <c r="I128" s="40">
        <v>0</v>
      </c>
      <c r="J128" s="40">
        <v>0</v>
      </c>
      <c r="K128" s="41">
        <f t="shared" si="25"/>
        <v>789779.23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470523.45</v>
      </c>
      <c r="J129" s="40">
        <v>0</v>
      </c>
      <c r="K129" s="41">
        <f t="shared" si="25"/>
        <v>470523.45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811643.24</v>
      </c>
      <c r="K130" s="44">
        <f t="shared" si="25"/>
        <v>811643.24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4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2016-07-12T18:14:33Z</dcterms:modified>
  <cp:category/>
  <cp:version/>
  <cp:contentType/>
  <cp:contentStatus/>
</cp:coreProperties>
</file>