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<sst xmlns="http://schemas.openxmlformats.org/spreadsheetml/2006/main" count="135" uniqueCount="135">
  <si>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</si>
  <si>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</si>
  <si>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</si>
  <si>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</si>
  <si>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</si>
  <si>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</si>
  <si>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</si>
  <si>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</si>
  <si>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</si>
  <si>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</si>
  <si>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</si>
  <si>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</si>
  <si>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</si>
  <si>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</si>
  <si>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</si>
  <si>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</si>
  <si>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</si>
  <si>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</si>
  <si>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</si>
  <si>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</si>
  <si>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</si>
  <si>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</si>
  <si>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</si>
  <si>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</si>
  <si>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</si>
  <si>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</si>
  <si>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</si>
  <si>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</si>
  <si>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</si>
  <si>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</si>
  <si>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</si>
  <si>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</si>
  <si>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</si>
  <si>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</si>
  <si>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</si>
  <si>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</si>
  <si>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</si>
  <si>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</si>
  <si>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</si>
  <si>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</si>
  <si>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</si>
  <si>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</si>
  <si>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</si>
  <si>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</si>
  <si>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</si>
  <si>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</si>
  <si>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</si>
  <si>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</si>
  <si>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</si>
  <si>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</si>
  <si>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</si>
  <si>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</si>
  <si>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</si>
  <si>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</si>
  <si>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</si>
  <si>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</si>
  <si>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</si>
  <si>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</si>
  <si>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</si>
  <si>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</si>
  <si>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</si>
  <si>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</si>
  <si>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</si>
  <si>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</si>
  <si>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</si>
  <si>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</si>
  <si>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</si>
  <si>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</si>
  <si>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</si>
  <si>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</si>
  <si>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</si>
  <si>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</si>
  <si>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</si>
  <si>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</si>
  <si>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</si>
  <si>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</si>
  <si>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</si>
  <si>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</si>
  <si>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</si>
  <si>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</si>
  <si>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</si>
  <si>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</si>
  <si>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</si>
  <si>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</si>
  <si>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</si>
  <si>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</si>
  <si>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</si>
  <si>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</si>
  <si>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</si>
  <si>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</si>
  <si>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</si>
  <si>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</si>
  <si>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</si>
  <si>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</si>
  <si>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</si>
  <si>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</si>
  <si>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</si>
  <si>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</si>
  <si>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</si>
  <si>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</si>
  <si>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</si>
  <si>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</si>
  <si>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</si>
  <si>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</si>
  <si>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</si>
  <si>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</si>
  <si>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</si>
  <si>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</si>
  <si>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</si>
  <si>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</si>
  <si>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</si>
  <si>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</si>
  <si>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</si>
  <si>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</si>
  <si>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</si>
  <si>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</si>
  <si>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</si>
  <si>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</si>
  <si>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</si>
  <si>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</si>
  <si>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</si>
  <si>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</si>
  <si>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</si>
  <si>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</si>
  <si>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</si>
  <si>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</si>
  <si>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</si>
  <si>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</si>
  <si>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</si>
  <si>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</si>
  <si>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</si>
  <si>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</si>
  <si>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26/12/16 - VENCIMENTO 10/01/17</t>
  </si>
  <si>
    <t>6.3. Revisão de Remuneração pelo Transporte Coletivo ¹</t>
  </si>
  <si>
    <t xml:space="preserve">  ¹  Pagamento de combustível não fóssil de dez/16.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</si>
</sst>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400389</v>
      </c>
      <c r="C7" s="9">
        <f t="shared" si="0"/>
        <v>499412</v>
      </c>
      <c r="D7" s="9">
        <f t="shared" si="0"/>
        <v>527194</v>
      </c>
      <c r="E7" s="9">
        <f t="shared" si="0"/>
        <v>335235</v>
      </c>
      <c r="F7" s="9">
        <f t="shared" si="0"/>
        <v>493471</v>
      </c>
      <c r="G7" s="9">
        <f t="shared" si="0"/>
        <v>837206</v>
      </c>
      <c r="H7" s="9">
        <f t="shared" si="0"/>
        <v>336148</v>
      </c>
      <c r="I7" s="9">
        <f t="shared" si="0"/>
        <v>77113</v>
      </c>
      <c r="J7" s="9">
        <f t="shared" si="0"/>
        <v>216679</v>
      </c>
      <c r="K7" s="9">
        <f t="shared" si="0"/>
        <v>3722847</v>
      </c>
      <c r="L7" s="52"/>
    </row>
    <row r="8" spans="1:11" ht="17.25" customHeight="1">
      <c r="A8" s="10" t="s">
        <v>99</v>
      </c>
      <c r="B8" s="11">
        <f>B9+B12+B16</f>
        <v>220511</v>
      </c>
      <c r="C8" s="11">
        <f aca="true" t="shared" si="1" ref="C8:J8">C9+C12+C16</f>
        <v>281889</v>
      </c>
      <c r="D8" s="11">
        <f t="shared" si="1"/>
        <v>282321</v>
      </c>
      <c r="E8" s="11">
        <f t="shared" si="1"/>
        <v>187217</v>
      </c>
      <c r="F8" s="11">
        <f t="shared" si="1"/>
        <v>268920</v>
      </c>
      <c r="G8" s="11">
        <f t="shared" si="1"/>
        <v>452744</v>
      </c>
      <c r="H8" s="11">
        <f t="shared" si="1"/>
        <v>198076</v>
      </c>
      <c r="I8" s="11">
        <f t="shared" si="1"/>
        <v>38895</v>
      </c>
      <c r="J8" s="11">
        <f t="shared" si="1"/>
        <v>118032</v>
      </c>
      <c r="K8" s="11">
        <f>SUM(B8:J8)</f>
        <v>2048605</v>
      </c>
    </row>
    <row r="9" spans="1:11" ht="17.25" customHeight="1">
      <c r="A9" s="15" t="s">
        <v>17</v>
      </c>
      <c r="B9" s="13">
        <f>+B10+B11</f>
        <v>33408</v>
      </c>
      <c r="C9" s="13">
        <f aca="true" t="shared" si="2" ref="C9:J9">+C10+C11</f>
        <v>45991</v>
      </c>
      <c r="D9" s="13">
        <f t="shared" si="2"/>
        <v>43752</v>
      </c>
      <c r="E9" s="13">
        <f t="shared" si="2"/>
        <v>28309</v>
      </c>
      <c r="F9" s="13">
        <f t="shared" si="2"/>
        <v>36351</v>
      </c>
      <c r="G9" s="13">
        <f t="shared" si="2"/>
        <v>46271</v>
      </c>
      <c r="H9" s="13">
        <f t="shared" si="2"/>
        <v>33962</v>
      </c>
      <c r="I9" s="13">
        <f t="shared" si="2"/>
        <v>7462</v>
      </c>
      <c r="J9" s="13">
        <f t="shared" si="2"/>
        <v>17005</v>
      </c>
      <c r="K9" s="11">
        <f>SUM(B9:J9)</f>
        <v>292511</v>
      </c>
    </row>
    <row r="10" spans="1:11" ht="17.25" customHeight="1">
      <c r="A10" s="29" t="s">
        <v>18</v>
      </c>
      <c r="B10" s="13">
        <v>33408</v>
      </c>
      <c r="C10" s="13">
        <v>45991</v>
      </c>
      <c r="D10" s="13">
        <v>43752</v>
      </c>
      <c r="E10" s="13">
        <v>28309</v>
      </c>
      <c r="F10" s="13">
        <v>36351</v>
      </c>
      <c r="G10" s="13">
        <v>46271</v>
      </c>
      <c r="H10" s="13">
        <v>33962</v>
      </c>
      <c r="I10" s="13">
        <v>7462</v>
      </c>
      <c r="J10" s="13">
        <v>17005</v>
      </c>
      <c r="K10" s="11">
        <f>SUM(B10:J10)</f>
        <v>292511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153562</v>
      </c>
      <c r="C12" s="17">
        <f t="shared" si="3"/>
        <v>196128</v>
      </c>
      <c r="D12" s="17">
        <f t="shared" si="3"/>
        <v>196755</v>
      </c>
      <c r="E12" s="17">
        <f t="shared" si="3"/>
        <v>132084</v>
      </c>
      <c r="F12" s="17">
        <f t="shared" si="3"/>
        <v>187024</v>
      </c>
      <c r="G12" s="17">
        <f t="shared" si="3"/>
        <v>322364</v>
      </c>
      <c r="H12" s="17">
        <f t="shared" si="3"/>
        <v>138780</v>
      </c>
      <c r="I12" s="17">
        <f t="shared" si="3"/>
        <v>25372</v>
      </c>
      <c r="J12" s="17">
        <f t="shared" si="3"/>
        <v>82494</v>
      </c>
      <c r="K12" s="11">
        <f aca="true" t="shared" si="4" ref="K12:K27">SUM(B12:J12)</f>
        <v>1434563</v>
      </c>
    </row>
    <row r="13" spans="1:13" ht="17.25" customHeight="1">
      <c r="A13" s="14" t="s">
        <v>20</v>
      </c>
      <c r="B13" s="13">
        <v>75984</v>
      </c>
      <c r="C13" s="13">
        <v>105555</v>
      </c>
      <c r="D13" s="13">
        <v>107883</v>
      </c>
      <c r="E13" s="13">
        <v>70665</v>
      </c>
      <c r="F13" s="13">
        <v>98027</v>
      </c>
      <c r="G13" s="13">
        <v>157965</v>
      </c>
      <c r="H13" s="13">
        <v>67386</v>
      </c>
      <c r="I13" s="13">
        <v>14848</v>
      </c>
      <c r="J13" s="13">
        <v>44780</v>
      </c>
      <c r="K13" s="11">
        <f t="shared" si="4"/>
        <v>743093</v>
      </c>
      <c r="L13" s="52"/>
      <c r="M13" s="53"/>
    </row>
    <row r="14" spans="1:12" ht="17.25" customHeight="1">
      <c r="A14" s="14" t="s">
        <v>21</v>
      </c>
      <c r="B14" s="13">
        <v>75055</v>
      </c>
      <c r="C14" s="13">
        <v>87169</v>
      </c>
      <c r="D14" s="13">
        <v>86117</v>
      </c>
      <c r="E14" s="13">
        <v>59178</v>
      </c>
      <c r="F14" s="13">
        <v>86479</v>
      </c>
      <c r="G14" s="13">
        <v>160440</v>
      </c>
      <c r="H14" s="13">
        <v>68374</v>
      </c>
      <c r="I14" s="13">
        <v>9987</v>
      </c>
      <c r="J14" s="13">
        <v>36842</v>
      </c>
      <c r="K14" s="11">
        <f t="shared" si="4"/>
        <v>669641</v>
      </c>
      <c r="L14" s="52"/>
    </row>
    <row r="15" spans="1:11" ht="17.25" customHeight="1">
      <c r="A15" s="14" t="s">
        <v>22</v>
      </c>
      <c r="B15" s="13">
        <v>2523</v>
      </c>
      <c r="C15" s="13">
        <v>3404</v>
      </c>
      <c r="D15" s="13">
        <v>2755</v>
      </c>
      <c r="E15" s="13">
        <v>2241</v>
      </c>
      <c r="F15" s="13">
        <v>2518</v>
      </c>
      <c r="G15" s="13">
        <v>3959</v>
      </c>
      <c r="H15" s="13">
        <v>3020</v>
      </c>
      <c r="I15" s="13">
        <v>537</v>
      </c>
      <c r="J15" s="13">
        <v>872</v>
      </c>
      <c r="K15" s="11">
        <f t="shared" si="4"/>
        <v>21829</v>
      </c>
    </row>
    <row r="16" spans="1:11" ht="17.25" customHeight="1">
      <c r="A16" s="15" t="s">
        <v>95</v>
      </c>
      <c r="B16" s="13">
        <f>B17+B18+B19</f>
        <v>33541</v>
      </c>
      <c r="C16" s="13">
        <f aca="true" t="shared" si="5" ref="C16:J16">C17+C18+C19</f>
        <v>39770</v>
      </c>
      <c r="D16" s="13">
        <f t="shared" si="5"/>
        <v>41814</v>
      </c>
      <c r="E16" s="13">
        <f t="shared" si="5"/>
        <v>26824</v>
      </c>
      <c r="F16" s="13">
        <f t="shared" si="5"/>
        <v>45545</v>
      </c>
      <c r="G16" s="13">
        <f t="shared" si="5"/>
        <v>84109</v>
      </c>
      <c r="H16" s="13">
        <f t="shared" si="5"/>
        <v>25334</v>
      </c>
      <c r="I16" s="13">
        <f t="shared" si="5"/>
        <v>6061</v>
      </c>
      <c r="J16" s="13">
        <f t="shared" si="5"/>
        <v>18533</v>
      </c>
      <c r="K16" s="11">
        <f t="shared" si="4"/>
        <v>321531</v>
      </c>
    </row>
    <row r="17" spans="1:11" ht="17.25" customHeight="1">
      <c r="A17" s="14" t="s">
        <v>96</v>
      </c>
      <c r="B17" s="13">
        <v>17335</v>
      </c>
      <c r="C17" s="13">
        <v>22777</v>
      </c>
      <c r="D17" s="13">
        <v>22219</v>
      </c>
      <c r="E17" s="13">
        <v>14250</v>
      </c>
      <c r="F17" s="13">
        <v>24869</v>
      </c>
      <c r="G17" s="13">
        <v>43312</v>
      </c>
      <c r="H17" s="13">
        <v>13804</v>
      </c>
      <c r="I17" s="13">
        <v>3593</v>
      </c>
      <c r="J17" s="13">
        <v>9494</v>
      </c>
      <c r="K17" s="11">
        <f t="shared" si="4"/>
        <v>171653</v>
      </c>
    </row>
    <row r="18" spans="1:11" ht="17.25" customHeight="1">
      <c r="A18" s="14" t="s">
        <v>97</v>
      </c>
      <c r="B18" s="13">
        <v>15852</v>
      </c>
      <c r="C18" s="13">
        <v>16520</v>
      </c>
      <c r="D18" s="13">
        <v>19293</v>
      </c>
      <c r="E18" s="13">
        <v>12279</v>
      </c>
      <c r="F18" s="13">
        <v>20256</v>
      </c>
      <c r="G18" s="13">
        <v>40237</v>
      </c>
      <c r="H18" s="13">
        <v>11210</v>
      </c>
      <c r="I18" s="13">
        <v>2409</v>
      </c>
      <c r="J18" s="13">
        <v>8948</v>
      </c>
      <c r="K18" s="11">
        <f t="shared" si="4"/>
        <v>147004</v>
      </c>
    </row>
    <row r="19" spans="1:11" ht="17.25" customHeight="1">
      <c r="A19" s="14" t="s">
        <v>98</v>
      </c>
      <c r="B19" s="13">
        <v>354</v>
      </c>
      <c r="C19" s="13">
        <v>473</v>
      </c>
      <c r="D19" s="13">
        <v>302</v>
      </c>
      <c r="E19" s="13">
        <v>295</v>
      </c>
      <c r="F19" s="13">
        <v>420</v>
      </c>
      <c r="G19" s="13">
        <v>560</v>
      </c>
      <c r="H19" s="13">
        <v>320</v>
      </c>
      <c r="I19" s="13">
        <v>59</v>
      </c>
      <c r="J19" s="13">
        <v>91</v>
      </c>
      <c r="K19" s="11">
        <f t="shared" si="4"/>
        <v>2874</v>
      </c>
    </row>
    <row r="20" spans="1:11" ht="17.25" customHeight="1">
      <c r="A20" s="16" t="s">
        <v>23</v>
      </c>
      <c r="B20" s="11">
        <f>+B21+B22+B23</f>
        <v>115508</v>
      </c>
      <c r="C20" s="11">
        <f aca="true" t="shared" si="6" ref="C20:J20">+C21+C22+C23</f>
        <v>127245</v>
      </c>
      <c r="D20" s="11">
        <f t="shared" si="6"/>
        <v>143085</v>
      </c>
      <c r="E20" s="11">
        <f t="shared" si="6"/>
        <v>87792</v>
      </c>
      <c r="F20" s="11">
        <f t="shared" si="6"/>
        <v>147858</v>
      </c>
      <c r="G20" s="11">
        <f t="shared" si="6"/>
        <v>276832</v>
      </c>
      <c r="H20" s="11">
        <f t="shared" si="6"/>
        <v>88854</v>
      </c>
      <c r="I20" s="11">
        <f t="shared" si="6"/>
        <v>21266</v>
      </c>
      <c r="J20" s="11">
        <f t="shared" si="6"/>
        <v>55503</v>
      </c>
      <c r="K20" s="11">
        <f t="shared" si="4"/>
        <v>1063943</v>
      </c>
    </row>
    <row r="21" spans="1:12" ht="17.25" customHeight="1">
      <c r="A21" s="12" t="s">
        <v>24</v>
      </c>
      <c r="B21" s="13">
        <v>63298</v>
      </c>
      <c r="C21" s="13">
        <v>77755</v>
      </c>
      <c r="D21" s="13">
        <v>87760</v>
      </c>
      <c r="E21" s="13">
        <v>52707</v>
      </c>
      <c r="F21" s="13">
        <v>86081</v>
      </c>
      <c r="G21" s="13">
        <v>147219</v>
      </c>
      <c r="H21" s="13">
        <v>49934</v>
      </c>
      <c r="I21" s="13">
        <v>13501</v>
      </c>
      <c r="J21" s="13">
        <v>33282</v>
      </c>
      <c r="K21" s="11">
        <f t="shared" si="4"/>
        <v>611537</v>
      </c>
      <c r="L21" s="52"/>
    </row>
    <row r="22" spans="1:12" ht="17.25" customHeight="1">
      <c r="A22" s="12" t="s">
        <v>25</v>
      </c>
      <c r="B22" s="13">
        <v>50824</v>
      </c>
      <c r="C22" s="13">
        <v>47835</v>
      </c>
      <c r="D22" s="13">
        <v>53953</v>
      </c>
      <c r="E22" s="13">
        <v>34094</v>
      </c>
      <c r="F22" s="13">
        <v>60474</v>
      </c>
      <c r="G22" s="13">
        <v>127142</v>
      </c>
      <c r="H22" s="13">
        <v>37661</v>
      </c>
      <c r="I22" s="13">
        <v>7479</v>
      </c>
      <c r="J22" s="13">
        <v>21754</v>
      </c>
      <c r="K22" s="11">
        <f t="shared" si="4"/>
        <v>441216</v>
      </c>
      <c r="L22" s="52"/>
    </row>
    <row r="23" spans="1:11" ht="17.25" customHeight="1">
      <c r="A23" s="12" t="s">
        <v>26</v>
      </c>
      <c r="B23" s="13">
        <v>1386</v>
      </c>
      <c r="C23" s="13">
        <v>1655</v>
      </c>
      <c r="D23" s="13">
        <v>1372</v>
      </c>
      <c r="E23" s="13">
        <v>991</v>
      </c>
      <c r="F23" s="13">
        <v>1303</v>
      </c>
      <c r="G23" s="13">
        <v>2471</v>
      </c>
      <c r="H23" s="13">
        <v>1259</v>
      </c>
      <c r="I23" s="13">
        <v>286</v>
      </c>
      <c r="J23" s="13">
        <v>467</v>
      </c>
      <c r="K23" s="11">
        <f t="shared" si="4"/>
        <v>11190</v>
      </c>
    </row>
    <row r="24" spans="1:11" ht="17.25" customHeight="1">
      <c r="A24" s="16" t="s">
        <v>27</v>
      </c>
      <c r="B24" s="13">
        <f>+B25+B26</f>
        <v>64370</v>
      </c>
      <c r="C24" s="13">
        <f aca="true" t="shared" si="7" ref="C24:J24">+C25+C26</f>
        <v>90278</v>
      </c>
      <c r="D24" s="13">
        <f t="shared" si="7"/>
        <v>101788</v>
      </c>
      <c r="E24" s="13">
        <f t="shared" si="7"/>
        <v>60226</v>
      </c>
      <c r="F24" s="13">
        <f t="shared" si="7"/>
        <v>76693</v>
      </c>
      <c r="G24" s="13">
        <f t="shared" si="7"/>
        <v>107630</v>
      </c>
      <c r="H24" s="13">
        <f t="shared" si="7"/>
        <v>47609</v>
      </c>
      <c r="I24" s="13">
        <f t="shared" si="7"/>
        <v>16952</v>
      </c>
      <c r="J24" s="13">
        <f t="shared" si="7"/>
        <v>43144</v>
      </c>
      <c r="K24" s="11">
        <f t="shared" si="4"/>
        <v>608690</v>
      </c>
    </row>
    <row r="25" spans="1:12" ht="17.25" customHeight="1">
      <c r="A25" s="12" t="s">
        <v>130</v>
      </c>
      <c r="B25" s="13">
        <v>48239</v>
      </c>
      <c r="C25" s="13">
        <v>70839</v>
      </c>
      <c r="D25" s="13">
        <v>82566</v>
      </c>
      <c r="E25" s="13">
        <v>48157</v>
      </c>
      <c r="F25" s="13">
        <v>59707</v>
      </c>
      <c r="G25" s="13">
        <v>81686</v>
      </c>
      <c r="H25" s="13">
        <v>36573</v>
      </c>
      <c r="I25" s="13">
        <v>14459</v>
      </c>
      <c r="J25" s="13">
        <v>34732</v>
      </c>
      <c r="K25" s="11">
        <f t="shared" si="4"/>
        <v>476958</v>
      </c>
      <c r="L25" s="52"/>
    </row>
    <row r="26" spans="1:12" ht="17.25" customHeight="1">
      <c r="A26" s="12" t="s">
        <v>131</v>
      </c>
      <c r="B26" s="13">
        <v>16131</v>
      </c>
      <c r="C26" s="13">
        <v>19439</v>
      </c>
      <c r="D26" s="13">
        <v>19222</v>
      </c>
      <c r="E26" s="13">
        <v>12069</v>
      </c>
      <c r="F26" s="13">
        <v>16986</v>
      </c>
      <c r="G26" s="13">
        <v>25944</v>
      </c>
      <c r="H26" s="13">
        <v>11036</v>
      </c>
      <c r="I26" s="13">
        <v>2493</v>
      </c>
      <c r="J26" s="13">
        <v>8412</v>
      </c>
      <c r="K26" s="11">
        <f t="shared" si="4"/>
        <v>131732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1609</v>
      </c>
      <c r="I27" s="11">
        <v>0</v>
      </c>
      <c r="J27" s="11">
        <v>0</v>
      </c>
      <c r="K27" s="11">
        <f t="shared" si="4"/>
        <v>1609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26786.93</v>
      </c>
      <c r="I35" s="19">
        <v>0</v>
      </c>
      <c r="J35" s="19">
        <v>0</v>
      </c>
      <c r="K35" s="23">
        <f>SUM(B35:J35)</f>
        <v>26786.93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1133306.7799999998</v>
      </c>
      <c r="C47" s="22">
        <f aca="true" t="shared" si="12" ref="C47:H47">+C48+C57</f>
        <v>1579225.91</v>
      </c>
      <c r="D47" s="22">
        <f t="shared" si="12"/>
        <v>1874172.7200000002</v>
      </c>
      <c r="E47" s="22">
        <f t="shared" si="12"/>
        <v>1022055.3300000001</v>
      </c>
      <c r="F47" s="22">
        <f t="shared" si="12"/>
        <v>1480147.39</v>
      </c>
      <c r="G47" s="22">
        <f t="shared" si="12"/>
        <v>2114655.94</v>
      </c>
      <c r="H47" s="22">
        <f t="shared" si="12"/>
        <v>1007081.4600000001</v>
      </c>
      <c r="I47" s="22">
        <f>+I48+I57</f>
        <v>390586.62</v>
      </c>
      <c r="J47" s="22">
        <f>+J48+J57</f>
        <v>665756.5700000001</v>
      </c>
      <c r="K47" s="22">
        <f>SUM(B47:J47)</f>
        <v>11266988.72</v>
      </c>
    </row>
    <row r="48" spans="1:11" ht="17.25" customHeight="1">
      <c r="A48" s="16" t="s">
        <v>113</v>
      </c>
      <c r="B48" s="23">
        <f>SUM(B49:B56)</f>
        <v>1114610.6099999999</v>
      </c>
      <c r="C48" s="23">
        <f aca="true" t="shared" si="13" ref="C48:J48">SUM(C49:C56)</f>
        <v>1555745.9</v>
      </c>
      <c r="D48" s="23">
        <f t="shared" si="13"/>
        <v>1848717.9100000001</v>
      </c>
      <c r="E48" s="23">
        <f t="shared" si="13"/>
        <v>999669.8</v>
      </c>
      <c r="F48" s="23">
        <f t="shared" si="13"/>
        <v>1456530.39</v>
      </c>
      <c r="G48" s="23">
        <f t="shared" si="13"/>
        <v>2085040.49</v>
      </c>
      <c r="H48" s="23">
        <f t="shared" si="13"/>
        <v>987011.1000000001</v>
      </c>
      <c r="I48" s="23">
        <f t="shared" si="13"/>
        <v>390586.62</v>
      </c>
      <c r="J48" s="23">
        <f t="shared" si="13"/>
        <v>651755.68</v>
      </c>
      <c r="K48" s="23">
        <f aca="true" t="shared" si="14" ref="K48:K57">SUM(B48:J48)</f>
        <v>11089668.499999998</v>
      </c>
    </row>
    <row r="49" spans="1:11" ht="17.25" customHeight="1">
      <c r="A49" s="34" t="s">
        <v>44</v>
      </c>
      <c r="B49" s="23">
        <f aca="true" t="shared" si="15" ref="B49:H49">ROUND(B30*B7,2)</f>
        <v>1112440.8</v>
      </c>
      <c r="C49" s="23">
        <f t="shared" si="15"/>
        <v>1548976.26</v>
      </c>
      <c r="D49" s="23">
        <f t="shared" si="15"/>
        <v>1844968.12</v>
      </c>
      <c r="E49" s="23">
        <f t="shared" si="15"/>
        <v>997759.93</v>
      </c>
      <c r="F49" s="23">
        <f t="shared" si="15"/>
        <v>1453568.18</v>
      </c>
      <c r="G49" s="23">
        <f t="shared" si="15"/>
        <v>2080875.51</v>
      </c>
      <c r="H49" s="23">
        <f t="shared" si="15"/>
        <v>958055.41</v>
      </c>
      <c r="I49" s="23">
        <f>ROUND(I30*I7,2)</f>
        <v>389520.9</v>
      </c>
      <c r="J49" s="23">
        <f>ROUND(J30*J7,2)</f>
        <v>649538.64</v>
      </c>
      <c r="K49" s="23">
        <f t="shared" si="14"/>
        <v>11035703.75</v>
      </c>
    </row>
    <row r="50" spans="1:11" ht="17.25" customHeight="1">
      <c r="A50" s="34" t="s">
        <v>45</v>
      </c>
      <c r="B50" s="19">
        <v>0</v>
      </c>
      <c r="C50" s="23">
        <f>ROUND(C31*C7,2)</f>
        <v>3443.04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3443.04</v>
      </c>
    </row>
    <row r="51" spans="1:11" ht="17.25" customHeight="1">
      <c r="A51" s="66" t="s">
        <v>106</v>
      </c>
      <c r="B51" s="67">
        <f aca="true" t="shared" si="16" ref="B51:H51">ROUND(B32*B7,2)</f>
        <v>-1921.87</v>
      </c>
      <c r="C51" s="67">
        <f t="shared" si="16"/>
        <v>-2447.12</v>
      </c>
      <c r="D51" s="67">
        <f t="shared" si="16"/>
        <v>-2635.97</v>
      </c>
      <c r="E51" s="67">
        <f t="shared" si="16"/>
        <v>-1535.53</v>
      </c>
      <c r="F51" s="67">
        <f t="shared" si="16"/>
        <v>-2319.31</v>
      </c>
      <c r="G51" s="67">
        <f t="shared" si="16"/>
        <v>-3265.1</v>
      </c>
      <c r="H51" s="67">
        <f t="shared" si="16"/>
        <v>-1546.28</v>
      </c>
      <c r="I51" s="19">
        <v>0</v>
      </c>
      <c r="J51" s="19">
        <v>0</v>
      </c>
      <c r="K51" s="67">
        <f>SUM(B51:J51)</f>
        <v>-15671.18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26786.93</v>
      </c>
      <c r="I53" s="31">
        <f>+I35</f>
        <v>0</v>
      </c>
      <c r="J53" s="31">
        <f>+J35</f>
        <v>0</v>
      </c>
      <c r="K53" s="23">
        <f t="shared" si="14"/>
        <v>26786.93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-504751.19</v>
      </c>
      <c r="C61" s="35">
        <f t="shared" si="17"/>
        <v>-201718.33</v>
      </c>
      <c r="D61" s="35">
        <f t="shared" si="17"/>
        <v>-304741.54000000004</v>
      </c>
      <c r="E61" s="35">
        <f t="shared" si="17"/>
        <v>-506456.42000000004</v>
      </c>
      <c r="F61" s="35">
        <f t="shared" si="17"/>
        <v>-541565.35</v>
      </c>
      <c r="G61" s="35">
        <f t="shared" si="17"/>
        <v>-488189.36</v>
      </c>
      <c r="H61" s="35">
        <f t="shared" si="17"/>
        <v>-143374.65</v>
      </c>
      <c r="I61" s="35">
        <f t="shared" si="17"/>
        <v>-95664.89000000001</v>
      </c>
      <c r="J61" s="35">
        <f t="shared" si="17"/>
        <v>-74996.62</v>
      </c>
      <c r="K61" s="35">
        <f>SUM(B61:J61)</f>
        <v>-2861458.35</v>
      </c>
    </row>
    <row r="62" spans="1:11" ht="18.75" customHeight="1">
      <c r="A62" s="16" t="s">
        <v>75</v>
      </c>
      <c r="B62" s="35">
        <f aca="true" t="shared" si="18" ref="B62:J62">B63+B64+B65+B66+B67+B68</f>
        <v>-490240.24</v>
      </c>
      <c r="C62" s="35">
        <f t="shared" si="18"/>
        <v>-180576.66999999998</v>
      </c>
      <c r="D62" s="35">
        <f t="shared" si="18"/>
        <v>-282753.95</v>
      </c>
      <c r="E62" s="35">
        <f t="shared" si="18"/>
        <v>-492491.66000000003</v>
      </c>
      <c r="F62" s="35">
        <f t="shared" si="18"/>
        <v>-557410.36</v>
      </c>
      <c r="G62" s="35">
        <f t="shared" si="18"/>
        <v>-458440</v>
      </c>
      <c r="H62" s="35">
        <f t="shared" si="18"/>
        <v>-129055.6</v>
      </c>
      <c r="I62" s="35">
        <f t="shared" si="18"/>
        <v>-28355.6</v>
      </c>
      <c r="J62" s="35">
        <f t="shared" si="18"/>
        <v>-64619</v>
      </c>
      <c r="K62" s="35">
        <f aca="true" t="shared" si="19" ref="K62:K91">SUM(B62:J62)</f>
        <v>-2683943.08</v>
      </c>
    </row>
    <row r="63" spans="1:11" ht="18.75" customHeight="1">
      <c r="A63" s="12" t="s">
        <v>76</v>
      </c>
      <c r="B63" s="35">
        <f>-ROUND(B9*$D$3,2)</f>
        <v>-126950.4</v>
      </c>
      <c r="C63" s="35">
        <f aca="true" t="shared" si="20" ref="C63:J63">-ROUND(C9*$D$3,2)</f>
        <v>-174765.8</v>
      </c>
      <c r="D63" s="35">
        <f t="shared" si="20"/>
        <v>-166257.6</v>
      </c>
      <c r="E63" s="35">
        <f t="shared" si="20"/>
        <v>-107574.2</v>
      </c>
      <c r="F63" s="35">
        <f t="shared" si="20"/>
        <v>-138133.8</v>
      </c>
      <c r="G63" s="35">
        <f t="shared" si="20"/>
        <v>-175829.8</v>
      </c>
      <c r="H63" s="35">
        <f t="shared" si="20"/>
        <v>-129055.6</v>
      </c>
      <c r="I63" s="35">
        <f t="shared" si="20"/>
        <v>-28355.6</v>
      </c>
      <c r="J63" s="35">
        <f t="shared" si="20"/>
        <v>-64619</v>
      </c>
      <c r="K63" s="35">
        <f t="shared" si="19"/>
        <v>-1111541.7999999998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-3332.6</v>
      </c>
      <c r="C65" s="35">
        <v>-524.4</v>
      </c>
      <c r="D65" s="35">
        <v>-558.6</v>
      </c>
      <c r="E65" s="35">
        <v>-2086.2</v>
      </c>
      <c r="F65" s="35">
        <v>-1907.6</v>
      </c>
      <c r="G65" s="35">
        <v>-1314.8</v>
      </c>
      <c r="H65" s="19">
        <v>0</v>
      </c>
      <c r="I65" s="19">
        <v>0</v>
      </c>
      <c r="J65" s="19">
        <v>0</v>
      </c>
      <c r="K65" s="35">
        <f t="shared" si="19"/>
        <v>-9724.199999999999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-359957.24</v>
      </c>
      <c r="C67" s="35">
        <v>-5286.47</v>
      </c>
      <c r="D67" s="35">
        <v>-115937.75</v>
      </c>
      <c r="E67" s="35">
        <v>-382831.26</v>
      </c>
      <c r="F67" s="35">
        <v>-417368.96</v>
      </c>
      <c r="G67" s="35">
        <v>-281295.4</v>
      </c>
      <c r="H67" s="19">
        <v>0</v>
      </c>
      <c r="I67" s="19">
        <v>0</v>
      </c>
      <c r="J67" s="19">
        <v>0</v>
      </c>
      <c r="K67" s="35">
        <f t="shared" si="19"/>
        <v>-1562677.08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35">
        <v>35416.14</v>
      </c>
      <c r="G101" s="19">
        <v>0</v>
      </c>
      <c r="H101" s="19">
        <v>0</v>
      </c>
      <c r="I101" s="19">
        <v>0</v>
      </c>
      <c r="J101" s="19">
        <v>0</v>
      </c>
      <c r="K101" s="35">
        <f>SUM(B101:J101)</f>
        <v>35416.14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628555.59</v>
      </c>
      <c r="C104" s="24">
        <f t="shared" si="22"/>
        <v>1377507.58</v>
      </c>
      <c r="D104" s="24">
        <f t="shared" si="22"/>
        <v>1569431.1800000002</v>
      </c>
      <c r="E104" s="24">
        <f t="shared" si="22"/>
        <v>515598.91000000003</v>
      </c>
      <c r="F104" s="24">
        <f t="shared" si="22"/>
        <v>938582.0399999999</v>
      </c>
      <c r="G104" s="24">
        <f t="shared" si="22"/>
        <v>1626466.5799999998</v>
      </c>
      <c r="H104" s="24">
        <f t="shared" si="22"/>
        <v>863706.81</v>
      </c>
      <c r="I104" s="24">
        <f>+I105+I106</f>
        <v>294921.73</v>
      </c>
      <c r="J104" s="24">
        <f>+J105+J106</f>
        <v>590759.9500000001</v>
      </c>
      <c r="K104" s="48">
        <f>SUM(B104:J104)</f>
        <v>8405530.37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609859.4199999999</v>
      </c>
      <c r="C105" s="24">
        <f t="shared" si="23"/>
        <v>1354027.57</v>
      </c>
      <c r="D105" s="24">
        <f t="shared" si="23"/>
        <v>1543976.37</v>
      </c>
      <c r="E105" s="24">
        <f t="shared" si="23"/>
        <v>493213.38</v>
      </c>
      <c r="F105" s="24">
        <f t="shared" si="23"/>
        <v>914965.0399999999</v>
      </c>
      <c r="G105" s="24">
        <f t="shared" si="23"/>
        <v>1596851.13</v>
      </c>
      <c r="H105" s="24">
        <f t="shared" si="23"/>
        <v>843636.4500000001</v>
      </c>
      <c r="I105" s="24">
        <f t="shared" si="23"/>
        <v>294921.73</v>
      </c>
      <c r="J105" s="24">
        <f t="shared" si="23"/>
        <v>576759.06</v>
      </c>
      <c r="K105" s="48">
        <f>SUM(B105:J105)</f>
        <v>8228210.15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8405530.37</v>
      </c>
      <c r="L112" s="54"/>
    </row>
    <row r="113" spans="1:11" ht="18.75" customHeight="1">
      <c r="A113" s="26" t="s">
        <v>71</v>
      </c>
      <c r="B113" s="27">
        <v>79276.53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79276.53</v>
      </c>
    </row>
    <row r="114" spans="1:11" ht="18.75" customHeight="1">
      <c r="A114" s="26" t="s">
        <v>72</v>
      </c>
      <c r="B114" s="27">
        <v>549279.06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549279.06</v>
      </c>
    </row>
    <row r="115" spans="1:11" ht="18.75" customHeight="1">
      <c r="A115" s="26" t="s">
        <v>73</v>
      </c>
      <c r="B115" s="40">
        <v>0</v>
      </c>
      <c r="C115" s="27">
        <f>+C104</f>
        <v>1377507.58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1377507.58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1569431.1800000002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1569431.1800000002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515598.91000000003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515598.91000000003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267746.53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267746.53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425848.22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425848.22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34071.46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34071.46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210915.82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210915.82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489629.02</v>
      </c>
      <c r="H122" s="40">
        <v>0</v>
      </c>
      <c r="I122" s="40">
        <v>0</v>
      </c>
      <c r="J122" s="40">
        <v>0</v>
      </c>
      <c r="K122" s="41">
        <f t="shared" si="25"/>
        <v>489629.02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41222.65</v>
      </c>
      <c r="H123" s="40">
        <v>0</v>
      </c>
      <c r="I123" s="40">
        <v>0</v>
      </c>
      <c r="J123" s="40">
        <v>0</v>
      </c>
      <c r="K123" s="41">
        <f t="shared" si="25"/>
        <v>41222.65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258373.09</v>
      </c>
      <c r="H124" s="40">
        <v>0</v>
      </c>
      <c r="I124" s="40">
        <v>0</v>
      </c>
      <c r="J124" s="40">
        <v>0</v>
      </c>
      <c r="K124" s="41">
        <f t="shared" si="25"/>
        <v>258373.09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209197.91</v>
      </c>
      <c r="H125" s="40">
        <v>0</v>
      </c>
      <c r="I125" s="40">
        <v>0</v>
      </c>
      <c r="J125" s="40">
        <v>0</v>
      </c>
      <c r="K125" s="41">
        <f t="shared" si="25"/>
        <v>209197.91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628043.93</v>
      </c>
      <c r="H126" s="40">
        <v>0</v>
      </c>
      <c r="I126" s="40">
        <v>0</v>
      </c>
      <c r="J126" s="40">
        <v>0</v>
      </c>
      <c r="K126" s="41">
        <f t="shared" si="25"/>
        <v>628043.93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310624.89</v>
      </c>
      <c r="I127" s="40">
        <v>0</v>
      </c>
      <c r="J127" s="40">
        <v>0</v>
      </c>
      <c r="K127" s="41">
        <f t="shared" si="25"/>
        <v>310624.89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553081.92</v>
      </c>
      <c r="I128" s="40">
        <v>0</v>
      </c>
      <c r="J128" s="40">
        <v>0</v>
      </c>
      <c r="K128" s="41">
        <f t="shared" si="25"/>
        <v>553081.92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294921.73</v>
      </c>
      <c r="J129" s="40">
        <v>0</v>
      </c>
      <c r="K129" s="41">
        <f t="shared" si="25"/>
        <v>294921.73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590759.94</v>
      </c>
      <c r="K130" s="44">
        <f t="shared" si="25"/>
        <v>590759.94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0.010000000125728548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2017-01-09T17:44:28Z</dcterms:modified>
  <cp:category/>
  <cp:version/>
  <cp:contentType/>
  <cp:contentStatus/>
</cp:coreProperties>
</file>