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<sst xmlns="http://schemas.openxmlformats.org/spreadsheetml/2006/main" count="135" uniqueCount="135">
  <si>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</si>
  <si>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</si>
  <si>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</si>
  <si>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</si>
  <si>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</si>
  <si>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</si>
  <si>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</si>
  <si>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</si>
  <si>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</si>
  <si>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</si>
  <si>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</si>
  <si>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</si>
  <si>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</si>
  <si>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</si>
  <si>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</si>
  <si>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</si>
  <si>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</si>
  <si>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</si>
  <si>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</si>
  <si>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</si>
  <si>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</si>
  <si>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</si>
  <si>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</si>
  <si>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</si>
  <si>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</si>
  <si>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</si>
  <si>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</si>
  <si>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</si>
  <si>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</si>
  <si>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</si>
  <si>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</si>
  <si>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</si>
  <si>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</si>
  <si>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</si>
  <si>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</si>
  <si>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</si>
  <si>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</si>
  <si>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</si>
  <si>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</si>
  <si>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</si>
  <si>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</si>
  <si>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</si>
  <si>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</si>
  <si>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</si>
  <si>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</si>
  <si>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</si>
  <si>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</si>
  <si>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</si>
  <si>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</si>
  <si>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</si>
  <si>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</si>
  <si>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</si>
  <si>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</si>
  <si>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</si>
  <si>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</si>
  <si>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</si>
  <si>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</si>
  <si>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</si>
  <si>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</si>
  <si>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</si>
  <si>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</si>
  <si>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</si>
  <si>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</si>
  <si>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</si>
  <si>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</si>
  <si>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</si>
  <si>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</si>
  <si>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</si>
  <si>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</si>
  <si>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</si>
  <si>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</si>
  <si>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</si>
  <si>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</si>
  <si>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</si>
  <si>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</si>
  <si>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</si>
  <si>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</si>
  <si>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</si>
  <si>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</si>
  <si>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</si>
  <si>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</si>
  <si>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</si>
  <si>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</si>
  <si>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</si>
  <si>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</si>
  <si>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</si>
  <si>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</si>
  <si>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</si>
  <si>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</si>
  <si>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</si>
  <si>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</si>
  <si>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</si>
  <si>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</si>
  <si>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</si>
  <si>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</si>
  <si>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</si>
  <si>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</si>
  <si>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</si>
  <si>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</si>
  <si>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</si>
  <si>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</si>
  <si>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</si>
  <si>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</si>
  <si>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</si>
  <si>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</si>
  <si>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</si>
  <si>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</si>
  <si>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</si>
  <si>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</si>
  <si>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</si>
  <si>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</si>
  <si>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</si>
  <si>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</si>
  <si>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</si>
  <si>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</si>
  <si>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</si>
  <si>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</si>
  <si>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</si>
  <si>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</si>
  <si>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</si>
  <si>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</si>
  <si>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</si>
  <si>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</si>
  <si>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</si>
  <si>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</si>
  <si>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</si>
  <si>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</si>
  <si>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</si>
  <si>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</si>
  <si>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</si>
  <si>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</si>
  <si>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</si>
  <si>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08/12/16 - VENCIMENTO 22/12/16</t>
  </si>
  <si>
    <t>6.3. Revisão de Remuneração pelo Transporte Coletivo  (1)</t>
  </si>
  <si>
    <t>Nota: (1) Revisão ajuste de combustível, período de 01 a 07/12/16, áreas 06 e 08.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</si>
</sst>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625490</v>
      </c>
      <c r="C7" s="9">
        <f t="shared" si="0"/>
        <v>786025</v>
      </c>
      <c r="D7" s="9">
        <f t="shared" si="0"/>
        <v>844569</v>
      </c>
      <c r="E7" s="9">
        <f t="shared" si="0"/>
        <v>555505</v>
      </c>
      <c r="F7" s="9">
        <f t="shared" si="0"/>
        <v>764703</v>
      </c>
      <c r="G7" s="9">
        <f t="shared" si="0"/>
        <v>1267464</v>
      </c>
      <c r="H7" s="9">
        <f t="shared" si="0"/>
        <v>578261</v>
      </c>
      <c r="I7" s="9">
        <f t="shared" si="0"/>
        <v>127424</v>
      </c>
      <c r="J7" s="9">
        <f t="shared" si="0"/>
        <v>342362</v>
      </c>
      <c r="K7" s="9">
        <f t="shared" si="0"/>
        <v>5891803</v>
      </c>
      <c r="L7" s="52"/>
    </row>
    <row r="8" spans="1:11" ht="17.25" customHeight="1">
      <c r="A8" s="10" t="s">
        <v>99</v>
      </c>
      <c r="B8" s="11">
        <f>B9+B12+B16</f>
        <v>311828</v>
      </c>
      <c r="C8" s="11">
        <f aca="true" t="shared" si="1" ref="C8:J8">C9+C12+C16</f>
        <v>400905</v>
      </c>
      <c r="D8" s="11">
        <f t="shared" si="1"/>
        <v>407405</v>
      </c>
      <c r="E8" s="11">
        <f t="shared" si="1"/>
        <v>283490</v>
      </c>
      <c r="F8" s="11">
        <f t="shared" si="1"/>
        <v>377526</v>
      </c>
      <c r="G8" s="11">
        <f t="shared" si="1"/>
        <v>630749</v>
      </c>
      <c r="H8" s="11">
        <f t="shared" si="1"/>
        <v>313093</v>
      </c>
      <c r="I8" s="11">
        <f t="shared" si="1"/>
        <v>59309</v>
      </c>
      <c r="J8" s="11">
        <f t="shared" si="1"/>
        <v>161809</v>
      </c>
      <c r="K8" s="11">
        <f>SUM(B8:J8)</f>
        <v>2946114</v>
      </c>
    </row>
    <row r="9" spans="1:11" ht="17.25" customHeight="1">
      <c r="A9" s="15" t="s">
        <v>17</v>
      </c>
      <c r="B9" s="13">
        <f>+B10+B11</f>
        <v>40220</v>
      </c>
      <c r="C9" s="13">
        <f aca="true" t="shared" si="2" ref="C9:J9">+C10+C11</f>
        <v>55435</v>
      </c>
      <c r="D9" s="13">
        <f t="shared" si="2"/>
        <v>51628</v>
      </c>
      <c r="E9" s="13">
        <f t="shared" si="2"/>
        <v>37007</v>
      </c>
      <c r="F9" s="13">
        <f t="shared" si="2"/>
        <v>42680</v>
      </c>
      <c r="G9" s="13">
        <f t="shared" si="2"/>
        <v>54561</v>
      </c>
      <c r="H9" s="13">
        <f t="shared" si="2"/>
        <v>49373</v>
      </c>
      <c r="I9" s="13">
        <f t="shared" si="2"/>
        <v>9102</v>
      </c>
      <c r="J9" s="13">
        <f t="shared" si="2"/>
        <v>18607</v>
      </c>
      <c r="K9" s="11">
        <f>SUM(B9:J9)</f>
        <v>358613</v>
      </c>
    </row>
    <row r="10" spans="1:11" ht="17.25" customHeight="1">
      <c r="A10" s="29" t="s">
        <v>18</v>
      </c>
      <c r="B10" s="13">
        <v>40220</v>
      </c>
      <c r="C10" s="13">
        <v>55435</v>
      </c>
      <c r="D10" s="13">
        <v>51628</v>
      </c>
      <c r="E10" s="13">
        <v>37007</v>
      </c>
      <c r="F10" s="13">
        <v>42680</v>
      </c>
      <c r="G10" s="13">
        <v>54561</v>
      </c>
      <c r="H10" s="13">
        <v>49373</v>
      </c>
      <c r="I10" s="13">
        <v>9102</v>
      </c>
      <c r="J10" s="13">
        <v>18607</v>
      </c>
      <c r="K10" s="11">
        <f>SUM(B10:J10)</f>
        <v>358613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224405</v>
      </c>
      <c r="C12" s="17">
        <f t="shared" si="3"/>
        <v>288491</v>
      </c>
      <c r="D12" s="17">
        <f t="shared" si="3"/>
        <v>296648</v>
      </c>
      <c r="E12" s="17">
        <f t="shared" si="3"/>
        <v>206490</v>
      </c>
      <c r="F12" s="17">
        <f t="shared" si="3"/>
        <v>270992</v>
      </c>
      <c r="G12" s="17">
        <f t="shared" si="3"/>
        <v>460738</v>
      </c>
      <c r="H12" s="17">
        <f t="shared" si="3"/>
        <v>222451</v>
      </c>
      <c r="I12" s="17">
        <f t="shared" si="3"/>
        <v>41153</v>
      </c>
      <c r="J12" s="17">
        <f t="shared" si="3"/>
        <v>118180</v>
      </c>
      <c r="K12" s="11">
        <f aca="true" t="shared" si="4" ref="K12:K27">SUM(B12:J12)</f>
        <v>2129548</v>
      </c>
    </row>
    <row r="13" spans="1:13" ht="17.25" customHeight="1">
      <c r="A13" s="14" t="s">
        <v>20</v>
      </c>
      <c r="B13" s="13">
        <v>107141</v>
      </c>
      <c r="C13" s="13">
        <v>148275</v>
      </c>
      <c r="D13" s="13">
        <v>157047</v>
      </c>
      <c r="E13" s="13">
        <v>106282</v>
      </c>
      <c r="F13" s="13">
        <v>136263</v>
      </c>
      <c r="G13" s="13">
        <v>217623</v>
      </c>
      <c r="H13" s="13">
        <v>102802</v>
      </c>
      <c r="I13" s="13">
        <v>22962</v>
      </c>
      <c r="J13" s="13">
        <v>62470</v>
      </c>
      <c r="K13" s="11">
        <f t="shared" si="4"/>
        <v>1060865</v>
      </c>
      <c r="L13" s="52"/>
      <c r="M13" s="53"/>
    </row>
    <row r="14" spans="1:12" ht="17.25" customHeight="1">
      <c r="A14" s="14" t="s">
        <v>21</v>
      </c>
      <c r="B14" s="13">
        <v>108721</v>
      </c>
      <c r="C14" s="13">
        <v>127721</v>
      </c>
      <c r="D14" s="13">
        <v>130331</v>
      </c>
      <c r="E14" s="13">
        <v>91903</v>
      </c>
      <c r="F14" s="13">
        <v>125742</v>
      </c>
      <c r="G14" s="13">
        <v>228893</v>
      </c>
      <c r="H14" s="13">
        <v>105877</v>
      </c>
      <c r="I14" s="13">
        <v>16075</v>
      </c>
      <c r="J14" s="13">
        <v>52774</v>
      </c>
      <c r="K14" s="11">
        <f t="shared" si="4"/>
        <v>988037</v>
      </c>
      <c r="L14" s="52"/>
    </row>
    <row r="15" spans="1:11" ht="17.25" customHeight="1">
      <c r="A15" s="14" t="s">
        <v>22</v>
      </c>
      <c r="B15" s="13">
        <v>8543</v>
      </c>
      <c r="C15" s="13">
        <v>12495</v>
      </c>
      <c r="D15" s="13">
        <v>9270</v>
      </c>
      <c r="E15" s="13">
        <v>8305</v>
      </c>
      <c r="F15" s="13">
        <v>8987</v>
      </c>
      <c r="G15" s="13">
        <v>14222</v>
      </c>
      <c r="H15" s="13">
        <v>13772</v>
      </c>
      <c r="I15" s="13">
        <v>2116</v>
      </c>
      <c r="J15" s="13">
        <v>2936</v>
      </c>
      <c r="K15" s="11">
        <f t="shared" si="4"/>
        <v>80646</v>
      </c>
    </row>
    <row r="16" spans="1:11" ht="17.25" customHeight="1">
      <c r="A16" s="15" t="s">
        <v>95</v>
      </c>
      <c r="B16" s="13">
        <f>B17+B18+B19</f>
        <v>47203</v>
      </c>
      <c r="C16" s="13">
        <f aca="true" t="shared" si="5" ref="C16:J16">C17+C18+C19</f>
        <v>56979</v>
      </c>
      <c r="D16" s="13">
        <f t="shared" si="5"/>
        <v>59129</v>
      </c>
      <c r="E16" s="13">
        <f t="shared" si="5"/>
        <v>39993</v>
      </c>
      <c r="F16" s="13">
        <f t="shared" si="5"/>
        <v>63854</v>
      </c>
      <c r="G16" s="13">
        <f t="shared" si="5"/>
        <v>115450</v>
      </c>
      <c r="H16" s="13">
        <f t="shared" si="5"/>
        <v>41269</v>
      </c>
      <c r="I16" s="13">
        <f t="shared" si="5"/>
        <v>9054</v>
      </c>
      <c r="J16" s="13">
        <f t="shared" si="5"/>
        <v>25022</v>
      </c>
      <c r="K16" s="11">
        <f t="shared" si="4"/>
        <v>457953</v>
      </c>
    </row>
    <row r="17" spans="1:11" ht="17.25" customHeight="1">
      <c r="A17" s="14" t="s">
        <v>96</v>
      </c>
      <c r="B17" s="13">
        <v>25787</v>
      </c>
      <c r="C17" s="13">
        <v>33298</v>
      </c>
      <c r="D17" s="13">
        <v>32374</v>
      </c>
      <c r="E17" s="13">
        <v>22472</v>
      </c>
      <c r="F17" s="13">
        <v>36118</v>
      </c>
      <c r="G17" s="13">
        <v>61426</v>
      </c>
      <c r="H17" s="13">
        <v>23848</v>
      </c>
      <c r="I17" s="13">
        <v>5479</v>
      </c>
      <c r="J17" s="13">
        <v>13358</v>
      </c>
      <c r="K17" s="11">
        <f t="shared" si="4"/>
        <v>254160</v>
      </c>
    </row>
    <row r="18" spans="1:11" ht="17.25" customHeight="1">
      <c r="A18" s="14" t="s">
        <v>97</v>
      </c>
      <c r="B18" s="13">
        <v>20019</v>
      </c>
      <c r="C18" s="13">
        <v>21781</v>
      </c>
      <c r="D18" s="13">
        <v>25433</v>
      </c>
      <c r="E18" s="13">
        <v>16315</v>
      </c>
      <c r="F18" s="13">
        <v>26230</v>
      </c>
      <c r="G18" s="13">
        <v>51683</v>
      </c>
      <c r="H18" s="13">
        <v>15614</v>
      </c>
      <c r="I18" s="13">
        <v>3289</v>
      </c>
      <c r="J18" s="13">
        <v>11152</v>
      </c>
      <c r="K18" s="11">
        <f t="shared" si="4"/>
        <v>191516</v>
      </c>
    </row>
    <row r="19" spans="1:11" ht="17.25" customHeight="1">
      <c r="A19" s="14" t="s">
        <v>98</v>
      </c>
      <c r="B19" s="13">
        <v>1397</v>
      </c>
      <c r="C19" s="13">
        <v>1900</v>
      </c>
      <c r="D19" s="13">
        <v>1322</v>
      </c>
      <c r="E19" s="13">
        <v>1206</v>
      </c>
      <c r="F19" s="13">
        <v>1506</v>
      </c>
      <c r="G19" s="13">
        <v>2341</v>
      </c>
      <c r="H19" s="13">
        <v>1807</v>
      </c>
      <c r="I19" s="13">
        <v>286</v>
      </c>
      <c r="J19" s="13">
        <v>512</v>
      </c>
      <c r="K19" s="11">
        <f t="shared" si="4"/>
        <v>12277</v>
      </c>
    </row>
    <row r="20" spans="1:11" ht="17.25" customHeight="1">
      <c r="A20" s="16" t="s">
        <v>23</v>
      </c>
      <c r="B20" s="11">
        <f>+B21+B22+B23</f>
        <v>160151</v>
      </c>
      <c r="C20" s="11">
        <f aca="true" t="shared" si="6" ref="C20:J20">+C21+C22+C23</f>
        <v>179177</v>
      </c>
      <c r="D20" s="11">
        <f t="shared" si="6"/>
        <v>207796</v>
      </c>
      <c r="E20" s="11">
        <f t="shared" si="6"/>
        <v>131831</v>
      </c>
      <c r="F20" s="11">
        <f t="shared" si="6"/>
        <v>205306</v>
      </c>
      <c r="G20" s="11">
        <f t="shared" si="6"/>
        <v>378417</v>
      </c>
      <c r="H20" s="11">
        <f t="shared" si="6"/>
        <v>136051</v>
      </c>
      <c r="I20" s="11">
        <f t="shared" si="6"/>
        <v>31975</v>
      </c>
      <c r="J20" s="11">
        <f t="shared" si="6"/>
        <v>79810</v>
      </c>
      <c r="K20" s="11">
        <f t="shared" si="4"/>
        <v>1510514</v>
      </c>
    </row>
    <row r="21" spans="1:12" ht="17.25" customHeight="1">
      <c r="A21" s="12" t="s">
        <v>24</v>
      </c>
      <c r="B21" s="13">
        <v>84544</v>
      </c>
      <c r="C21" s="13">
        <v>104901</v>
      </c>
      <c r="D21" s="13">
        <v>123514</v>
      </c>
      <c r="E21" s="13">
        <v>76477</v>
      </c>
      <c r="F21" s="13">
        <v>115489</v>
      </c>
      <c r="G21" s="13">
        <v>196399</v>
      </c>
      <c r="H21" s="13">
        <v>75360</v>
      </c>
      <c r="I21" s="13">
        <v>19531</v>
      </c>
      <c r="J21" s="13">
        <v>46398</v>
      </c>
      <c r="K21" s="11">
        <f t="shared" si="4"/>
        <v>842613</v>
      </c>
      <c r="L21" s="52"/>
    </row>
    <row r="22" spans="1:12" ht="17.25" customHeight="1">
      <c r="A22" s="12" t="s">
        <v>25</v>
      </c>
      <c r="B22" s="13">
        <v>71292</v>
      </c>
      <c r="C22" s="13">
        <v>68972</v>
      </c>
      <c r="D22" s="13">
        <v>79815</v>
      </c>
      <c r="E22" s="13">
        <v>52092</v>
      </c>
      <c r="F22" s="13">
        <v>85452</v>
      </c>
      <c r="G22" s="13">
        <v>174285</v>
      </c>
      <c r="H22" s="13">
        <v>55562</v>
      </c>
      <c r="I22" s="13">
        <v>11528</v>
      </c>
      <c r="J22" s="13">
        <v>31968</v>
      </c>
      <c r="K22" s="11">
        <f t="shared" si="4"/>
        <v>630966</v>
      </c>
      <c r="L22" s="52"/>
    </row>
    <row r="23" spans="1:11" ht="17.25" customHeight="1">
      <c r="A23" s="12" t="s">
        <v>26</v>
      </c>
      <c r="B23" s="13">
        <v>4315</v>
      </c>
      <c r="C23" s="13">
        <v>5304</v>
      </c>
      <c r="D23" s="13">
        <v>4467</v>
      </c>
      <c r="E23" s="13">
        <v>3262</v>
      </c>
      <c r="F23" s="13">
        <v>4365</v>
      </c>
      <c r="G23" s="13">
        <v>7733</v>
      </c>
      <c r="H23" s="13">
        <v>5129</v>
      </c>
      <c r="I23" s="13">
        <v>916</v>
      </c>
      <c r="J23" s="13">
        <v>1444</v>
      </c>
      <c r="K23" s="11">
        <f t="shared" si="4"/>
        <v>36935</v>
      </c>
    </row>
    <row r="24" spans="1:11" ht="17.25" customHeight="1">
      <c r="A24" s="16" t="s">
        <v>27</v>
      </c>
      <c r="B24" s="13">
        <f>+B25+B26</f>
        <v>153511</v>
      </c>
      <c r="C24" s="13">
        <f aca="true" t="shared" si="7" ref="C24:J24">+C25+C26</f>
        <v>205943</v>
      </c>
      <c r="D24" s="13">
        <f t="shared" si="7"/>
        <v>229368</v>
      </c>
      <c r="E24" s="13">
        <f t="shared" si="7"/>
        <v>140184</v>
      </c>
      <c r="F24" s="13">
        <f t="shared" si="7"/>
        <v>181871</v>
      </c>
      <c r="G24" s="13">
        <f t="shared" si="7"/>
        <v>258298</v>
      </c>
      <c r="H24" s="13">
        <f t="shared" si="7"/>
        <v>121430</v>
      </c>
      <c r="I24" s="13">
        <f t="shared" si="7"/>
        <v>36140</v>
      </c>
      <c r="J24" s="13">
        <f t="shared" si="7"/>
        <v>100743</v>
      </c>
      <c r="K24" s="11">
        <f t="shared" si="4"/>
        <v>1427488</v>
      </c>
    </row>
    <row r="25" spans="1:12" ht="17.25" customHeight="1">
      <c r="A25" s="12" t="s">
        <v>130</v>
      </c>
      <c r="B25" s="13">
        <v>72143</v>
      </c>
      <c r="C25" s="13">
        <v>105227</v>
      </c>
      <c r="D25" s="13">
        <v>125590</v>
      </c>
      <c r="E25" s="13">
        <v>75729</v>
      </c>
      <c r="F25" s="13">
        <v>90782</v>
      </c>
      <c r="G25" s="13">
        <v>119809</v>
      </c>
      <c r="H25" s="13">
        <v>58471</v>
      </c>
      <c r="I25" s="13">
        <v>22177</v>
      </c>
      <c r="J25" s="13">
        <v>53394</v>
      </c>
      <c r="K25" s="11">
        <f t="shared" si="4"/>
        <v>723322</v>
      </c>
      <c r="L25" s="52"/>
    </row>
    <row r="26" spans="1:12" ht="17.25" customHeight="1">
      <c r="A26" s="12" t="s">
        <v>131</v>
      </c>
      <c r="B26" s="13">
        <v>81368</v>
      </c>
      <c r="C26" s="13">
        <v>100716</v>
      </c>
      <c r="D26" s="13">
        <v>103778</v>
      </c>
      <c r="E26" s="13">
        <v>64455</v>
      </c>
      <c r="F26" s="13">
        <v>91089</v>
      </c>
      <c r="G26" s="13">
        <v>138489</v>
      </c>
      <c r="H26" s="13">
        <v>62959</v>
      </c>
      <c r="I26" s="13">
        <v>13963</v>
      </c>
      <c r="J26" s="13">
        <v>47349</v>
      </c>
      <c r="K26" s="11">
        <f t="shared" si="4"/>
        <v>704166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7687</v>
      </c>
      <c r="I27" s="11">
        <v>0</v>
      </c>
      <c r="J27" s="11">
        <v>0</v>
      </c>
      <c r="K27" s="11">
        <f t="shared" si="4"/>
        <v>7687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9464.02</v>
      </c>
      <c r="I35" s="19">
        <v>0</v>
      </c>
      <c r="J35" s="19">
        <v>0</v>
      </c>
      <c r="K35" s="23">
        <f>SUM(B35:J35)</f>
        <v>9464.02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1757646.9199999997</v>
      </c>
      <c r="C47" s="22">
        <f aca="true" t="shared" si="12" ref="C47:H47">+C48+C57</f>
        <v>2468756.35</v>
      </c>
      <c r="D47" s="22">
        <f t="shared" si="12"/>
        <v>2983271.3899999997</v>
      </c>
      <c r="E47" s="22">
        <f t="shared" si="12"/>
        <v>1676636</v>
      </c>
      <c r="F47" s="22">
        <f t="shared" si="12"/>
        <v>2277813.58</v>
      </c>
      <c r="G47" s="22">
        <f t="shared" si="12"/>
        <v>3182384.1900000004</v>
      </c>
      <c r="H47" s="22">
        <f t="shared" si="12"/>
        <v>1678691.1</v>
      </c>
      <c r="I47" s="22">
        <f>+I48+I57</f>
        <v>644722.57</v>
      </c>
      <c r="J47" s="22">
        <f>+J48+J57</f>
        <v>1042516.5</v>
      </c>
      <c r="K47" s="22">
        <f>SUM(B47:J47)</f>
        <v>17712438.6</v>
      </c>
    </row>
    <row r="48" spans="1:11" ht="17.25" customHeight="1">
      <c r="A48" s="16" t="s">
        <v>113</v>
      </c>
      <c r="B48" s="23">
        <f>SUM(B49:B56)</f>
        <v>1738950.7499999998</v>
      </c>
      <c r="C48" s="23">
        <f aca="true" t="shared" si="13" ref="C48:J48">SUM(C49:C56)</f>
        <v>2445276.3400000003</v>
      </c>
      <c r="D48" s="23">
        <f t="shared" si="13"/>
        <v>2957816.5799999996</v>
      </c>
      <c r="E48" s="23">
        <f t="shared" si="13"/>
        <v>1654250.47</v>
      </c>
      <c r="F48" s="23">
        <f t="shared" si="13"/>
        <v>2254196.58</v>
      </c>
      <c r="G48" s="23">
        <f t="shared" si="13"/>
        <v>3152768.74</v>
      </c>
      <c r="H48" s="23">
        <f t="shared" si="13"/>
        <v>1658620.74</v>
      </c>
      <c r="I48" s="23">
        <f t="shared" si="13"/>
        <v>644722.57</v>
      </c>
      <c r="J48" s="23">
        <f t="shared" si="13"/>
        <v>1028515.61</v>
      </c>
      <c r="K48" s="23">
        <f aca="true" t="shared" si="14" ref="K48:K57">SUM(B48:J48)</f>
        <v>17535118.380000003</v>
      </c>
    </row>
    <row r="49" spans="1:11" ht="17.25" customHeight="1">
      <c r="A49" s="34" t="s">
        <v>44</v>
      </c>
      <c r="B49" s="23">
        <f aca="true" t="shared" si="15" ref="B49:H49">ROUND(B30*B7,2)</f>
        <v>1737861.42</v>
      </c>
      <c r="C49" s="23">
        <f t="shared" si="15"/>
        <v>2437935.14</v>
      </c>
      <c r="D49" s="23">
        <f t="shared" si="15"/>
        <v>2955653.67</v>
      </c>
      <c r="E49" s="23">
        <f t="shared" si="15"/>
        <v>1653349.53</v>
      </c>
      <c r="F49" s="23">
        <f t="shared" si="15"/>
        <v>2252509.16</v>
      </c>
      <c r="G49" s="23">
        <f t="shared" si="15"/>
        <v>3150281.77</v>
      </c>
      <c r="H49" s="23">
        <f t="shared" si="15"/>
        <v>1648101.68</v>
      </c>
      <c r="I49" s="23">
        <f>ROUND(I30*I7,2)</f>
        <v>643656.85</v>
      </c>
      <c r="J49" s="23">
        <f>ROUND(J30*J7,2)</f>
        <v>1026298.57</v>
      </c>
      <c r="K49" s="23">
        <f t="shared" si="14"/>
        <v>17505647.79</v>
      </c>
    </row>
    <row r="50" spans="1:11" ht="17.25" customHeight="1">
      <c r="A50" s="34" t="s">
        <v>45</v>
      </c>
      <c r="B50" s="19">
        <v>0</v>
      </c>
      <c r="C50" s="23">
        <f>ROUND(C31*C7,2)</f>
        <v>5419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5419</v>
      </c>
    </row>
    <row r="51" spans="1:11" ht="17.25" customHeight="1">
      <c r="A51" s="66" t="s">
        <v>106</v>
      </c>
      <c r="B51" s="67">
        <f aca="true" t="shared" si="16" ref="B51:H51">ROUND(B32*B7,2)</f>
        <v>-3002.35</v>
      </c>
      <c r="C51" s="67">
        <f t="shared" si="16"/>
        <v>-3851.52</v>
      </c>
      <c r="D51" s="67">
        <f t="shared" si="16"/>
        <v>-4222.85</v>
      </c>
      <c r="E51" s="67">
        <f t="shared" si="16"/>
        <v>-2544.46</v>
      </c>
      <c r="F51" s="67">
        <f t="shared" si="16"/>
        <v>-3594.1</v>
      </c>
      <c r="G51" s="67">
        <f t="shared" si="16"/>
        <v>-4943.11</v>
      </c>
      <c r="H51" s="67">
        <f t="shared" si="16"/>
        <v>-2660</v>
      </c>
      <c r="I51" s="19">
        <v>0</v>
      </c>
      <c r="J51" s="19">
        <v>0</v>
      </c>
      <c r="K51" s="67">
        <f>SUM(B51:J51)</f>
        <v>-24818.39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9464.02</v>
      </c>
      <c r="I53" s="31">
        <f>+I35</f>
        <v>0</v>
      </c>
      <c r="J53" s="31">
        <f>+J35</f>
        <v>0</v>
      </c>
      <c r="K53" s="23">
        <f t="shared" si="14"/>
        <v>9464.02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-245278.11</v>
      </c>
      <c r="C61" s="35">
        <f t="shared" si="17"/>
        <v>-235253.96000000002</v>
      </c>
      <c r="D61" s="35">
        <f t="shared" si="17"/>
        <v>-247128.31</v>
      </c>
      <c r="E61" s="35">
        <f t="shared" si="17"/>
        <v>-296452.79000000004</v>
      </c>
      <c r="F61" s="35">
        <f t="shared" si="17"/>
        <v>-249093.18</v>
      </c>
      <c r="G61" s="35">
        <f t="shared" si="17"/>
        <v>-307035.95999999996</v>
      </c>
      <c r="H61" s="35">
        <f t="shared" si="17"/>
        <v>-189285.44999999998</v>
      </c>
      <c r="I61" s="35">
        <f t="shared" si="17"/>
        <v>-101896.89000000001</v>
      </c>
      <c r="J61" s="35">
        <f t="shared" si="17"/>
        <v>-81084.22</v>
      </c>
      <c r="K61" s="35">
        <f>SUM(B61:J61)</f>
        <v>-1952508.8699999999</v>
      </c>
    </row>
    <row r="62" spans="1:11" ht="18.75" customHeight="1">
      <c r="A62" s="16" t="s">
        <v>75</v>
      </c>
      <c r="B62" s="35">
        <f aca="true" t="shared" si="18" ref="B62:J62">B63+B64+B65+B66+B67+B68</f>
        <v>-230767.15999999997</v>
      </c>
      <c r="C62" s="35">
        <f t="shared" si="18"/>
        <v>-214112.30000000002</v>
      </c>
      <c r="D62" s="35">
        <f t="shared" si="18"/>
        <v>-225140.72</v>
      </c>
      <c r="E62" s="35">
        <f t="shared" si="18"/>
        <v>-282488.03</v>
      </c>
      <c r="F62" s="35">
        <f t="shared" si="18"/>
        <v>-264338.31</v>
      </c>
      <c r="G62" s="35">
        <f t="shared" si="18"/>
        <v>-277286.6</v>
      </c>
      <c r="H62" s="35">
        <f t="shared" si="18"/>
        <v>-187617.4</v>
      </c>
      <c r="I62" s="35">
        <f t="shared" si="18"/>
        <v>-34587.6</v>
      </c>
      <c r="J62" s="35">
        <f t="shared" si="18"/>
        <v>-70706.6</v>
      </c>
      <c r="K62" s="35">
        <f aca="true" t="shared" si="19" ref="K62:K91">SUM(B62:J62)</f>
        <v>-1787044.7200000002</v>
      </c>
    </row>
    <row r="63" spans="1:11" ht="18.75" customHeight="1">
      <c r="A63" s="12" t="s">
        <v>76</v>
      </c>
      <c r="B63" s="35">
        <f>-ROUND(B9*$D$3,2)</f>
        <v>-152836</v>
      </c>
      <c r="C63" s="35">
        <f aca="true" t="shared" si="20" ref="C63:J63">-ROUND(C9*$D$3,2)</f>
        <v>-210653</v>
      </c>
      <c r="D63" s="35">
        <f t="shared" si="20"/>
        <v>-196186.4</v>
      </c>
      <c r="E63" s="35">
        <f t="shared" si="20"/>
        <v>-140626.6</v>
      </c>
      <c r="F63" s="35">
        <f t="shared" si="20"/>
        <v>-162184</v>
      </c>
      <c r="G63" s="35">
        <f t="shared" si="20"/>
        <v>-207331.8</v>
      </c>
      <c r="H63" s="35">
        <f t="shared" si="20"/>
        <v>-187617.4</v>
      </c>
      <c r="I63" s="35">
        <f t="shared" si="20"/>
        <v>-34587.6</v>
      </c>
      <c r="J63" s="35">
        <f t="shared" si="20"/>
        <v>-70706.6</v>
      </c>
      <c r="K63" s="35">
        <f t="shared" si="19"/>
        <v>-1362729.4000000001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-896.8</v>
      </c>
      <c r="C65" s="35">
        <v>-509.2</v>
      </c>
      <c r="D65" s="35">
        <v>-228</v>
      </c>
      <c r="E65" s="35">
        <v>-1113.4</v>
      </c>
      <c r="F65" s="35">
        <v>-896.8</v>
      </c>
      <c r="G65" s="35">
        <v>-642.2</v>
      </c>
      <c r="H65" s="35">
        <v>0</v>
      </c>
      <c r="I65" s="19">
        <v>0</v>
      </c>
      <c r="J65" s="19">
        <v>0</v>
      </c>
      <c r="K65" s="35">
        <f t="shared" si="19"/>
        <v>-4286.4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-77034.36</v>
      </c>
      <c r="C67" s="35">
        <v>-2950.1</v>
      </c>
      <c r="D67" s="35">
        <v>-28726.32</v>
      </c>
      <c r="E67" s="35">
        <v>-140748.03</v>
      </c>
      <c r="F67" s="35">
        <v>-101257.51</v>
      </c>
      <c r="G67" s="35">
        <v>-69312.6</v>
      </c>
      <c r="H67" s="35">
        <v>0</v>
      </c>
      <c r="I67" s="19">
        <v>0</v>
      </c>
      <c r="J67" s="19">
        <v>0</v>
      </c>
      <c r="K67" s="35">
        <f t="shared" si="19"/>
        <v>-420028.92000000004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34816.26</v>
      </c>
      <c r="G101" s="19">
        <v>0</v>
      </c>
      <c r="H101" s="19">
        <v>12651</v>
      </c>
      <c r="I101" s="19">
        <v>0</v>
      </c>
      <c r="J101" s="19">
        <v>0</v>
      </c>
      <c r="K101" s="19">
        <f>SUM(B101:J101)</f>
        <v>47467.26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1512368.8099999998</v>
      </c>
      <c r="C104" s="24">
        <f t="shared" si="22"/>
        <v>2233502.39</v>
      </c>
      <c r="D104" s="24">
        <f t="shared" si="22"/>
        <v>2736143.0799999996</v>
      </c>
      <c r="E104" s="24">
        <f t="shared" si="22"/>
        <v>1380183.21</v>
      </c>
      <c r="F104" s="24">
        <f t="shared" si="22"/>
        <v>2028720.4000000001</v>
      </c>
      <c r="G104" s="24">
        <f t="shared" si="22"/>
        <v>2875348.2300000004</v>
      </c>
      <c r="H104" s="24">
        <f t="shared" si="22"/>
        <v>1489405.6500000001</v>
      </c>
      <c r="I104" s="24">
        <f>+I105+I106</f>
        <v>542825.6799999999</v>
      </c>
      <c r="J104" s="24">
        <f>+J105+J106</f>
        <v>961432.28</v>
      </c>
      <c r="K104" s="48">
        <f>SUM(B104:J104)</f>
        <v>15759929.729999999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1493672.64</v>
      </c>
      <c r="C105" s="24">
        <f t="shared" si="23"/>
        <v>2210022.3800000004</v>
      </c>
      <c r="D105" s="24">
        <f t="shared" si="23"/>
        <v>2710688.2699999996</v>
      </c>
      <c r="E105" s="24">
        <f t="shared" si="23"/>
        <v>1357797.68</v>
      </c>
      <c r="F105" s="24">
        <f t="shared" si="23"/>
        <v>2005103.4000000001</v>
      </c>
      <c r="G105" s="24">
        <f t="shared" si="23"/>
        <v>2845732.7800000003</v>
      </c>
      <c r="H105" s="24">
        <f t="shared" si="23"/>
        <v>1469335.29</v>
      </c>
      <c r="I105" s="24">
        <f t="shared" si="23"/>
        <v>542825.6799999999</v>
      </c>
      <c r="J105" s="24">
        <f t="shared" si="23"/>
        <v>947431.39</v>
      </c>
      <c r="K105" s="48">
        <f>SUM(B105:J105)</f>
        <v>15582609.509999998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15759929.699999997</v>
      </c>
      <c r="L112" s="54"/>
    </row>
    <row r="113" spans="1:11" ht="18.75" customHeight="1">
      <c r="A113" s="26" t="s">
        <v>71</v>
      </c>
      <c r="B113" s="27">
        <v>195715.48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195715.48</v>
      </c>
    </row>
    <row r="114" spans="1:11" ht="18.75" customHeight="1">
      <c r="A114" s="26" t="s">
        <v>72</v>
      </c>
      <c r="B114" s="27">
        <v>1316653.33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1316653.33</v>
      </c>
    </row>
    <row r="115" spans="1:11" ht="18.75" customHeight="1">
      <c r="A115" s="26" t="s">
        <v>73</v>
      </c>
      <c r="B115" s="40">
        <v>0</v>
      </c>
      <c r="C115" s="27">
        <f>+C104</f>
        <v>2233502.39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2233502.39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2736143.0799999996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2736143.0799999996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1380183.21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1380183.21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423042.87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423042.87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724420.14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724420.14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97674.19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97674.19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783583.2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783583.2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860658.75</v>
      </c>
      <c r="H122" s="40">
        <v>0</v>
      </c>
      <c r="I122" s="40">
        <v>0</v>
      </c>
      <c r="J122" s="40">
        <v>0</v>
      </c>
      <c r="K122" s="41">
        <f t="shared" si="25"/>
        <v>860658.75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66203.26</v>
      </c>
      <c r="H123" s="40">
        <v>0</v>
      </c>
      <c r="I123" s="40">
        <v>0</v>
      </c>
      <c r="J123" s="40">
        <v>0</v>
      </c>
      <c r="K123" s="41">
        <f t="shared" si="25"/>
        <v>66203.26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417155.94</v>
      </c>
      <c r="H124" s="40">
        <v>0</v>
      </c>
      <c r="I124" s="40">
        <v>0</v>
      </c>
      <c r="J124" s="40">
        <v>0</v>
      </c>
      <c r="K124" s="41">
        <f t="shared" si="25"/>
        <v>417155.94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405840.57</v>
      </c>
      <c r="H125" s="40">
        <v>0</v>
      </c>
      <c r="I125" s="40">
        <v>0</v>
      </c>
      <c r="J125" s="40">
        <v>0</v>
      </c>
      <c r="K125" s="41">
        <f t="shared" si="25"/>
        <v>405840.57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1125489.69</v>
      </c>
      <c r="H126" s="40">
        <v>0</v>
      </c>
      <c r="I126" s="40">
        <v>0</v>
      </c>
      <c r="J126" s="40">
        <v>0</v>
      </c>
      <c r="K126" s="41">
        <f t="shared" si="25"/>
        <v>1125489.69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516180.46</v>
      </c>
      <c r="I127" s="40">
        <v>0</v>
      </c>
      <c r="J127" s="40">
        <v>0</v>
      </c>
      <c r="K127" s="41">
        <f t="shared" si="25"/>
        <v>516180.46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973225.18</v>
      </c>
      <c r="I128" s="40">
        <v>0</v>
      </c>
      <c r="J128" s="40">
        <v>0</v>
      </c>
      <c r="K128" s="41">
        <f t="shared" si="25"/>
        <v>973225.18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542825.68</v>
      </c>
      <c r="J129" s="40">
        <v>0</v>
      </c>
      <c r="K129" s="41">
        <f t="shared" si="25"/>
        <v>542825.68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961432.28</v>
      </c>
      <c r="K130" s="44">
        <f t="shared" si="25"/>
        <v>961432.28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2016-12-21T19:22:10Z</dcterms:modified>
  <cp:category/>
  <cp:version/>
  <cp:contentType/>
  <cp:contentStatus/>
</cp:coreProperties>
</file>