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calcPr calcId="125725"/>
</workbook>
</file>

<file path=xl/calcChain.xml><?xml version="1.0" encoding="utf-8"?>
<calcChain xmlns="http://schemas.openxmlformats.org/spreadsheetml/2006/main">
  <c r="BI27" i="1"/>
  <c r="BI26"/>
  <c r="AR26" s="1"/>
  <c r="AQ27"/>
  <c r="AP27"/>
  <c r="AQ26"/>
  <c r="AP26"/>
  <c r="AR27" l="1"/>
  <c r="BT34" l="1"/>
  <c r="BW34"/>
  <c r="BS34"/>
  <c r="BK34"/>
  <c r="P34"/>
  <c r="CP34"/>
  <c r="CO34"/>
  <c r="CN34"/>
  <c r="CM34"/>
  <c r="CL34"/>
  <c r="CK34"/>
  <c r="CJ34"/>
  <c r="CI34"/>
  <c r="CG34"/>
  <c r="CF34"/>
  <c r="CE34"/>
  <c r="CC34"/>
  <c r="CB34"/>
  <c r="CA34"/>
  <c r="BZ34"/>
  <c r="BY34"/>
  <c r="BX34"/>
  <c r="AU34"/>
  <c r="AA34"/>
  <c r="Z34"/>
  <c r="Y34"/>
  <c r="W34"/>
  <c r="V34"/>
  <c r="U34"/>
  <c r="T34"/>
  <c r="S34"/>
  <c r="R34"/>
  <c r="Q34"/>
  <c r="F34"/>
  <c r="AR6"/>
  <c r="AQ6"/>
  <c r="AP6"/>
  <c r="AN6"/>
  <c r="AM6"/>
  <c r="AL6"/>
  <c r="AJ6"/>
  <c r="AI6"/>
  <c r="AH6"/>
  <c r="AF6"/>
  <c r="AE6"/>
  <c r="AD6"/>
  <c r="X6"/>
  <c r="AZ2"/>
  <c r="AU2"/>
  <c r="Z4" l="1"/>
  <c r="BU34"/>
  <c r="BD34"/>
  <c r="AV34"/>
  <c r="BL34"/>
  <c r="AE34"/>
  <c r="BH34"/>
  <c r="J6"/>
  <c r="BG34"/>
  <c r="BC34"/>
  <c r="AY34"/>
  <c r="BO34"/>
  <c r="AP34"/>
  <c r="W4"/>
  <c r="AD34"/>
  <c r="X34"/>
  <c r="AH34"/>
  <c r="AM34"/>
  <c r="AL34"/>
  <c r="I6"/>
  <c r="H6"/>
  <c r="AB6"/>
  <c r="AB34" s="1"/>
  <c r="BP34" l="1"/>
  <c r="BI34"/>
  <c r="AW34"/>
  <c r="BE34"/>
  <c r="AZ34"/>
  <c r="AI34"/>
  <c r="AQ34"/>
  <c r="AN34"/>
  <c r="BM34"/>
  <c r="BQ34"/>
  <c r="N34"/>
  <c r="H34"/>
  <c r="AR34" l="1"/>
  <c r="AF34"/>
  <c r="I34"/>
  <c r="L34" s="1"/>
  <c r="BA34"/>
  <c r="AJ34"/>
  <c r="J34" l="1"/>
</calcChain>
</file>

<file path=xl/comments1.xml><?xml version="1.0" encoding="utf-8"?>
<comments xmlns="http://schemas.openxmlformats.org/spreadsheetml/2006/main">
  <authors>
    <author>Sptrans</author>
  </authors>
  <commentList>
    <comment ref="BT31" authorId="0">
      <text>
        <r>
          <rPr>
            <b/>
            <sz val="22"/>
            <color indexed="81"/>
            <rFont val="Arial"/>
            <family val="2"/>
          </rPr>
          <t>ACERTO EMTU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L31" authorId="0">
      <text>
        <r>
          <rPr>
            <b/>
            <sz val="22"/>
            <color indexed="81"/>
            <rFont val="Arial"/>
            <family val="2"/>
          </rPr>
          <t>ACERTO EMTU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<sst xmlns="http://schemas.openxmlformats.org/spreadsheetml/2006/main" count="170" uniqueCount="79">
  <si>
    <t>731/733</t>
  </si>
  <si>
    <t>713/718/215</t>
  </si>
  <si>
    <t>727/714</t>
  </si>
  <si>
    <t>728/739</t>
  </si>
  <si>
    <t>730/713/716/718/738</t>
  </si>
  <si>
    <t>FLUXO DE CAIXA SISTEMA TRANSPORTE</t>
  </si>
  <si>
    <t>DEZEMBRO - 2016</t>
  </si>
  <si>
    <t>SALDO</t>
  </si>
  <si>
    <t>SALDOS FINAIS</t>
  </si>
  <si>
    <t>MULTAS</t>
  </si>
  <si>
    <t xml:space="preserve">E N T R A D A S </t>
  </si>
  <si>
    <t>S A Í D A S</t>
  </si>
  <si>
    <t xml:space="preserve">A B E R T U R A   D E   S A Í D A S </t>
  </si>
  <si>
    <t>ABERTURA RECEITAS DIVERSAS</t>
  </si>
  <si>
    <t>INICIAL</t>
  </si>
  <si>
    <t>SAÍDAS</t>
  </si>
  <si>
    <t>FINAL</t>
  </si>
  <si>
    <t>V E N D A   D E   C R É D I T O   E L E T R Ô N I C O                         =</t>
  </si>
  <si>
    <t>RECEITAS</t>
  </si>
  <si>
    <t>R E C U R S O S =</t>
  </si>
  <si>
    <t>TOTAL</t>
  </si>
  <si>
    <t xml:space="preserve">REMUNERAÇÃO ESTRUTURAL </t>
  </si>
  <si>
    <t>REMUNERAÇÃO LOCAL</t>
  </si>
  <si>
    <t>SPURBANUS</t>
  </si>
  <si>
    <t>SAÍDAS DIVERSAS</t>
  </si>
  <si>
    <t>FROTA PÚBLICA</t>
  </si>
  <si>
    <t>TRANSFERÊNCIA RESAM</t>
  </si>
  <si>
    <t>BILHETE ÚNICO</t>
  </si>
  <si>
    <t>DESPESAS GERAIS (RATEIO)</t>
  </si>
  <si>
    <t>REDE COMPLEMENTAR</t>
  </si>
  <si>
    <t>REMUNERAÇÃOPAESE</t>
  </si>
  <si>
    <t>COMERCIAL. CEF</t>
  </si>
  <si>
    <t>TX GERENC. PAESE</t>
  </si>
  <si>
    <t>ENERGIA TRAÇÃO</t>
  </si>
  <si>
    <t>DESPESAS GERAIS</t>
  </si>
  <si>
    <t>BLOQUEIO JUDICIAL</t>
  </si>
  <si>
    <t>DIVERSAS E FINANCEIRAS</t>
  </si>
  <si>
    <t>DIA</t>
  </si>
  <si>
    <t>SEM</t>
  </si>
  <si>
    <t>SIT</t>
  </si>
  <si>
    <t>SISTEMA</t>
  </si>
  <si>
    <t>VENCIMENTO            DIA</t>
  </si>
  <si>
    <t>PAGAMENTO REALIZADO</t>
  </si>
  <si>
    <t>DEVEDOR</t>
  </si>
  <si>
    <t>POSTOS</t>
  </si>
  <si>
    <t>XVN/EMTU</t>
  </si>
  <si>
    <t>LOJAS</t>
  </si>
  <si>
    <t>LOTÉRICAS</t>
  </si>
  <si>
    <t>MULTICONTA DINHEIRO</t>
  </si>
  <si>
    <t>MULTICONTA TED</t>
  </si>
  <si>
    <t>LOJA VIRTUAL</t>
  </si>
  <si>
    <t>WEB</t>
  </si>
  <si>
    <t>DIVERSAS</t>
  </si>
  <si>
    <t>ATENDE</t>
  </si>
  <si>
    <t>COMPENSAÇÃO TARIFÁRIA</t>
  </si>
  <si>
    <t>GESTÃO FINANCEIRA</t>
  </si>
  <si>
    <t>ENTRADAS</t>
  </si>
  <si>
    <t>VENCIMENTO DIA</t>
  </si>
  <si>
    <t>SALDO          DEVEDOR</t>
  </si>
  <si>
    <t>DIV. FINANC.</t>
  </si>
  <si>
    <t>TRANSCOOPER</t>
  </si>
  <si>
    <t>TARÍFAS</t>
  </si>
  <si>
    <t>FINANCEIRAS</t>
  </si>
  <si>
    <t>ROYAL BUS</t>
  </si>
  <si>
    <t>ZONA AZUL</t>
  </si>
  <si>
    <t>OUTRAS</t>
  </si>
  <si>
    <t>ALUGUEIS</t>
  </si>
  <si>
    <t>METRÔ CPTM VIA</t>
  </si>
  <si>
    <t>PAESE</t>
  </si>
  <si>
    <t xml:space="preserve"> U S P </t>
  </si>
  <si>
    <t>mês anterior</t>
  </si>
  <si>
    <t>qui</t>
  </si>
  <si>
    <t>REAL</t>
  </si>
  <si>
    <t>sex</t>
  </si>
  <si>
    <t>sáb</t>
  </si>
  <si>
    <t>dom</t>
  </si>
  <si>
    <t>seg</t>
  </si>
  <si>
    <t>ter</t>
  </si>
  <si>
    <t>qua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</si>
</sst>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[$-416]mmmm\-yy;@"/>
    <numFmt numFmtId="165" formatCode="[$-416]mmmm\-yyyy;@"/>
    <numFmt numFmtId="166" formatCode="_(* #,##0_);[Red]_(* \(#,##0\);_(* &quot;-&quot;??_);_(@_)"/>
  </numFmts>
  <fonts count="22">
    <font>
      <sz val="12"/>
      <color theme="1"/>
      <name val="Arial"/>
      <family val="2"/>
    </font>
    <font>
      <sz val="12"/>
      <color theme="1"/>
      <name val="Arial"/>
      <family val="2"/>
    </font>
    <font>
      <sz val="22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6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Times New Roman"/>
      <family val="1"/>
    </font>
    <font>
      <sz val="22"/>
      <color theme="1"/>
      <name val="Arial"/>
      <family val="2"/>
    </font>
    <font>
      <sz val="26"/>
      <color theme="1"/>
      <name val="Arial"/>
      <family val="2"/>
    </font>
    <font>
      <b/>
      <sz val="22"/>
      <color indexed="81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4" fillId="3" borderId="0" xfId="0" applyFont="1" applyFill="1" applyAlignment="1"/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164" fontId="6" fillId="2" borderId="0" xfId="0" quotePrefix="1" applyNumberFormat="1" applyFont="1" applyFill="1" applyAlignment="1">
      <alignment vertical="center"/>
    </xf>
    <xf numFmtId="165" fontId="6" fillId="2" borderId="0" xfId="0" quotePrefix="1" applyNumberFormat="1" applyFont="1" applyFill="1" applyAlignment="1">
      <alignment vertical="center"/>
    </xf>
    <xf numFmtId="0" fontId="6" fillId="2" borderId="0" xfId="0" applyFont="1" applyFill="1" applyAlignment="1"/>
    <xf numFmtId="166" fontId="4" fillId="2" borderId="0" xfId="0" applyNumberFormat="1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1" fontId="10" fillId="2" borderId="1" xfId="2" applyNumberFormat="1" applyFont="1" applyFill="1" applyBorder="1" applyAlignment="1" applyProtection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2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12" xfId="2" applyFont="1" applyFill="1" applyBorder="1" applyAlignment="1" applyProtection="1">
      <alignment horizontal="center" vertical="center" wrapText="1"/>
    </xf>
    <xf numFmtId="0" fontId="10" fillId="2" borderId="13" xfId="2" applyFont="1" applyFill="1" applyBorder="1" applyAlignment="1" applyProtection="1">
      <alignment horizontal="center" vertical="center" wrapText="1"/>
    </xf>
    <xf numFmtId="0" fontId="10" fillId="2" borderId="14" xfId="2" applyFont="1" applyFill="1" applyBorder="1" applyAlignment="1" applyProtection="1">
      <alignment horizontal="center" vertical="center" wrapText="1"/>
    </xf>
    <xf numFmtId="1" fontId="10" fillId="2" borderId="14" xfId="2" applyNumberFormat="1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1" fontId="11" fillId="2" borderId="14" xfId="2" applyNumberFormat="1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1" fontId="15" fillId="2" borderId="11" xfId="2" applyNumberFormat="1" applyFont="1" applyFill="1" applyBorder="1" applyAlignment="1" applyProtection="1">
      <alignment horizontal="center" vertical="center"/>
    </xf>
    <xf numFmtId="166" fontId="4" fillId="2" borderId="1" xfId="2" applyNumberFormat="1" applyFont="1" applyFill="1" applyBorder="1" applyAlignment="1" applyProtection="1">
      <alignment horizontal="center" vertical="center"/>
    </xf>
    <xf numFmtId="166" fontId="4" fillId="2" borderId="7" xfId="2" applyNumberFormat="1" applyFont="1" applyFill="1" applyBorder="1" applyAlignment="1" applyProtection="1">
      <alignment horizontal="center" vertical="center"/>
    </xf>
    <xf numFmtId="166" fontId="4" fillId="2" borderId="8" xfId="2" applyNumberFormat="1" applyFont="1" applyFill="1" applyBorder="1" applyAlignment="1" applyProtection="1">
      <alignment horizontal="center" vertical="center"/>
    </xf>
    <xf numFmtId="166" fontId="4" fillId="2" borderId="9" xfId="2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1" fontId="10" fillId="2" borderId="10" xfId="2" applyNumberFormat="1" applyFont="1" applyFill="1" applyBorder="1" applyAlignment="1" applyProtection="1">
      <alignment horizontal="left" vertical="center"/>
    </xf>
    <xf numFmtId="1" fontId="10" fillId="2" borderId="0" xfId="2" applyNumberFormat="1" applyFont="1" applyFill="1" applyBorder="1" applyAlignment="1" applyProtection="1">
      <alignment horizontal="left" vertical="center"/>
    </xf>
    <xf numFmtId="1" fontId="10" fillId="2" borderId="11" xfId="2" applyNumberFormat="1" applyFont="1" applyFill="1" applyBorder="1" applyAlignment="1" applyProtection="1">
      <alignment horizontal="left" vertical="center"/>
    </xf>
    <xf numFmtId="1" fontId="16" fillId="2" borderId="0" xfId="2" applyNumberFormat="1" applyFont="1" applyFill="1" applyBorder="1" applyAlignment="1" applyProtection="1">
      <alignment horizontal="center" vertical="center"/>
    </xf>
    <xf numFmtId="166" fontId="4" fillId="2" borderId="6" xfId="2" applyNumberFormat="1" applyFont="1" applyFill="1" applyBorder="1" applyAlignment="1" applyProtection="1">
      <alignment horizontal="center" vertical="center"/>
    </xf>
    <xf numFmtId="166" fontId="4" fillId="2" borderId="10" xfId="2" applyNumberFormat="1" applyFont="1" applyFill="1" applyBorder="1" applyAlignment="1" applyProtection="1">
      <alignment horizontal="center" vertical="center"/>
    </xf>
    <xf numFmtId="166" fontId="4" fillId="2" borderId="11" xfId="2" applyNumberFormat="1" applyFont="1" applyFill="1" applyBorder="1" applyAlignment="1" applyProtection="1">
      <alignment horizontal="center" vertical="center"/>
    </xf>
    <xf numFmtId="166" fontId="4" fillId="2" borderId="0" xfId="2" applyNumberFormat="1" applyFont="1" applyFill="1" applyBorder="1" applyAlignment="1" applyProtection="1">
      <alignment horizontal="center" vertical="center"/>
    </xf>
    <xf numFmtId="1" fontId="10" fillId="8" borderId="10" xfId="2" applyNumberFormat="1" applyFont="1" applyFill="1" applyBorder="1" applyAlignment="1" applyProtection="1">
      <alignment horizontal="left" vertical="center"/>
    </xf>
    <xf numFmtId="1" fontId="10" fillId="8" borderId="0" xfId="2" applyNumberFormat="1" applyFont="1" applyFill="1" applyBorder="1" applyAlignment="1" applyProtection="1">
      <alignment horizontal="left" vertical="center"/>
    </xf>
    <xf numFmtId="1" fontId="10" fillId="8" borderId="11" xfId="2" applyNumberFormat="1" applyFont="1" applyFill="1" applyBorder="1" applyAlignment="1" applyProtection="1">
      <alignment horizontal="left" vertical="center"/>
    </xf>
    <xf numFmtId="1" fontId="16" fillId="8" borderId="0" xfId="2" applyNumberFormat="1" applyFont="1" applyFill="1" applyBorder="1" applyAlignment="1" applyProtection="1">
      <alignment horizontal="center" vertical="center"/>
    </xf>
    <xf numFmtId="166" fontId="4" fillId="8" borderId="6" xfId="2" applyNumberFormat="1" applyFont="1" applyFill="1" applyBorder="1" applyAlignment="1" applyProtection="1">
      <alignment horizontal="center" vertical="center"/>
    </xf>
    <xf numFmtId="0" fontId="0" fillId="8" borderId="0" xfId="0" applyFill="1"/>
    <xf numFmtId="166" fontId="4" fillId="8" borderId="10" xfId="2" applyNumberFormat="1" applyFont="1" applyFill="1" applyBorder="1" applyAlignment="1" applyProtection="1">
      <alignment horizontal="center" vertical="center"/>
    </xf>
    <xf numFmtId="166" fontId="4" fillId="8" borderId="11" xfId="2" applyNumberFormat="1" applyFont="1" applyFill="1" applyBorder="1" applyAlignment="1" applyProtection="1">
      <alignment horizontal="center" vertical="center"/>
    </xf>
    <xf numFmtId="166" fontId="4" fillId="8" borderId="0" xfId="2" applyNumberFormat="1" applyFont="1" applyFill="1" applyBorder="1" applyAlignment="1" applyProtection="1">
      <alignment horizontal="center" vertical="center"/>
    </xf>
    <xf numFmtId="0" fontId="3" fillId="8" borderId="0" xfId="0" applyFont="1" applyFill="1" applyAlignment="1"/>
    <xf numFmtId="0" fontId="4" fillId="8" borderId="0" xfId="0" applyFont="1" applyFill="1" applyAlignment="1"/>
    <xf numFmtId="0" fontId="4" fillId="8" borderId="0" xfId="0" applyFont="1" applyFill="1"/>
    <xf numFmtId="1" fontId="17" fillId="2" borderId="2" xfId="2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166" fontId="6" fillId="2" borderId="5" xfId="2" applyNumberFormat="1" applyFont="1" applyFill="1" applyBorder="1" applyAlignment="1" applyProtection="1">
      <alignment horizontal="center" vertical="center"/>
    </xf>
    <xf numFmtId="166" fontId="6" fillId="2" borderId="2" xfId="2" applyNumberFormat="1" applyFont="1" applyFill="1" applyBorder="1" applyAlignment="1" applyProtection="1">
      <alignment horizontal="center" vertical="center"/>
    </xf>
    <xf numFmtId="166" fontId="6" fillId="2" borderId="4" xfId="2" applyNumberFormat="1" applyFont="1" applyFill="1" applyBorder="1" applyAlignment="1" applyProtection="1">
      <alignment horizontal="center" vertical="center"/>
    </xf>
    <xf numFmtId="166" fontId="6" fillId="2" borderId="3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7" xfId="2" applyFont="1" applyFill="1" applyBorder="1" applyAlignment="1" applyProtection="1">
      <alignment horizontal="center"/>
    </xf>
    <xf numFmtId="0" fontId="10" fillId="2" borderId="7" xfId="2" applyFont="1" applyFill="1" applyBorder="1" applyAlignment="1" applyProtection="1">
      <alignment horizontal="center" vertical="center"/>
    </xf>
    <xf numFmtId="0" fontId="7" fillId="2" borderId="0" xfId="0" applyFont="1" applyFill="1" applyAlignment="1"/>
    <xf numFmtId="1" fontId="10" fillId="2" borderId="11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2" applyFont="1" applyFill="1" applyBorder="1" applyAlignment="1" applyProtection="1">
      <alignment horizontal="center"/>
    </xf>
    <xf numFmtId="0" fontId="11" fillId="2" borderId="8" xfId="2" applyFont="1" applyFill="1" applyBorder="1" applyAlignment="1" applyProtection="1">
      <alignment horizontal="center"/>
    </xf>
    <xf numFmtId="0" fontId="11" fillId="2" borderId="9" xfId="2" applyFont="1" applyFill="1" applyBorder="1" applyAlignment="1" applyProtection="1">
      <alignment horizontal="center"/>
    </xf>
    <xf numFmtId="1" fontId="10" fillId="2" borderId="7" xfId="2" applyNumberFormat="1" applyFont="1" applyFill="1" applyBorder="1" applyAlignment="1" applyProtection="1">
      <alignment horizontal="center" vertical="center"/>
    </xf>
    <xf numFmtId="1" fontId="10" fillId="2" borderId="9" xfId="2" applyNumberFormat="1" applyFont="1" applyFill="1" applyBorder="1" applyAlignment="1" applyProtection="1">
      <alignment horizontal="center" vertical="center"/>
    </xf>
    <xf numFmtId="1" fontId="10" fillId="2" borderId="8" xfId="2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10" fillId="2" borderId="9" xfId="2" applyFont="1" applyFill="1" applyBorder="1" applyAlignment="1" applyProtection="1">
      <alignment horizontal="center" vertical="center"/>
    </xf>
  </cellXfs>
  <cellStyles count="5">
    <cellStyle name="Normal" xfId="0" builtinId="0"/>
    <cellStyle name="Normal 2" xfId="2"/>
    <cellStyle name="Normal 3" xfId="1"/>
    <cellStyle name="Separador de milhares 2 2 2" xfId="4"/>
    <cellStyle name="Separador de milhares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80"/>
  <sheetViews>
    <sheetView showGridLines="0" tabSelected="1" zoomScale="40" zoomScaleNormal="40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F6" sqref="F6"/>
    </sheetView>
  </sheetViews>
  <sheetFormatPr defaultRowHeight="15"/>
  <cols>
    <col min="3" max="3" width="8.77734375" bestFit="1" customWidth="1"/>
    <col min="4" max="4" width="10.21875" bestFit="1" customWidth="1"/>
    <col min="5" max="5" width="3.77734375" customWidth="1"/>
    <col min="6" max="6" width="28.33203125" customWidth="1"/>
    <col min="7" max="7" width="3.77734375" customWidth="1"/>
    <col min="8" max="8" width="25.44140625" bestFit="1" customWidth="1"/>
    <col min="9" max="9" width="23.33203125" bestFit="1" customWidth="1"/>
    <col min="10" max="10" width="24.6640625" bestFit="1" customWidth="1"/>
    <col min="11" max="11" width="3.77734375" customWidth="1"/>
    <col min="12" max="12" width="35" bestFit="1" customWidth="1"/>
    <col min="13" max="13" width="3.77734375" customWidth="1"/>
    <col min="14" max="14" width="19.88671875" customWidth="1"/>
    <col min="15" max="15" width="3.77734375" customWidth="1"/>
    <col min="16" max="16" width="19.88671875" customWidth="1"/>
    <col min="17" max="17" width="19.5546875" bestFit="1" customWidth="1"/>
    <col min="18" max="18" width="23.33203125" customWidth="1"/>
    <col min="19" max="19" width="23.109375" customWidth="1"/>
    <col min="20" max="21" width="23.33203125" bestFit="1" customWidth="1"/>
    <col min="22" max="28" width="30.77734375" customWidth="1"/>
    <col min="29" max="29" width="3.77734375" customWidth="1"/>
    <col min="30" max="32" width="30.77734375" customWidth="1"/>
    <col min="33" max="33" width="3.77734375" customWidth="1"/>
    <col min="34" max="36" width="30.77734375" customWidth="1"/>
    <col min="37" max="37" width="3.77734375" customWidth="1"/>
    <col min="38" max="40" width="30.77734375" customWidth="1"/>
    <col min="41" max="41" width="3.77734375" customWidth="1"/>
    <col min="42" max="44" width="30.77734375" customWidth="1"/>
    <col min="45" max="46" width="3.77734375" customWidth="1"/>
    <col min="47" max="49" width="30.77734375" customWidth="1"/>
    <col min="50" max="50" width="3.77734375" customWidth="1"/>
    <col min="51" max="53" width="30.77734375" customWidth="1"/>
    <col min="54" max="54" width="3.77734375" customWidth="1"/>
    <col min="55" max="57" width="30.77734375" customWidth="1"/>
    <col min="58" max="58" width="3.77734375" customWidth="1"/>
    <col min="59" max="61" width="30.77734375" customWidth="1"/>
    <col min="62" max="62" width="3.77734375" customWidth="1"/>
    <col min="63" max="65" width="30.77734375" customWidth="1"/>
    <col min="66" max="66" width="3.77734375" customWidth="1"/>
    <col min="67" max="69" width="30.77734375" customWidth="1"/>
    <col min="70" max="70" width="3.77734375" customWidth="1"/>
    <col min="71" max="73" width="30.77734375" customWidth="1"/>
    <col min="74" max="74" width="3.77734375" customWidth="1"/>
    <col min="75" max="81" width="30.77734375" customWidth="1"/>
    <col min="82" max="82" width="3.77734375" customWidth="1"/>
    <col min="83" max="85" width="30.77734375" customWidth="1"/>
    <col min="86" max="86" width="3.77734375" customWidth="1"/>
    <col min="87" max="94" width="30.77734375" customWidth="1"/>
  </cols>
  <sheetData>
    <row r="1" spans="2:94" ht="60">
      <c r="B1" s="1"/>
      <c r="C1" s="1"/>
      <c r="D1" s="1"/>
      <c r="E1" s="1"/>
      <c r="H1" s="2"/>
      <c r="Q1" s="2"/>
      <c r="R1" s="2"/>
      <c r="S1" s="2"/>
      <c r="T1" s="2"/>
      <c r="U1" s="2"/>
      <c r="V1" s="2"/>
      <c r="W1" s="2"/>
      <c r="X1" s="3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5">
        <v>735</v>
      </c>
      <c r="AW1" s="4"/>
      <c r="AX1" s="4"/>
      <c r="AY1" s="4"/>
      <c r="AZ1" s="5">
        <v>735</v>
      </c>
      <c r="BA1" s="4"/>
      <c r="BB1" s="4"/>
      <c r="BC1" s="4"/>
      <c r="BD1" s="5">
        <v>723</v>
      </c>
      <c r="BE1" s="4"/>
      <c r="BF1" s="4"/>
      <c r="BG1" s="4"/>
      <c r="BH1" s="5" t="s">
        <v>0</v>
      </c>
      <c r="BI1" s="4"/>
      <c r="BJ1" s="4"/>
      <c r="BK1" s="4"/>
      <c r="BL1" s="5">
        <v>717</v>
      </c>
      <c r="BM1" s="4"/>
      <c r="BN1" s="4"/>
      <c r="BO1" s="4"/>
      <c r="BP1" s="5">
        <v>740</v>
      </c>
      <c r="BQ1" s="4"/>
      <c r="BR1" s="4"/>
      <c r="BS1" s="4"/>
      <c r="BT1" s="5" t="s">
        <v>1</v>
      </c>
      <c r="BU1" s="4"/>
      <c r="BV1" s="4"/>
      <c r="BW1" s="5" t="s">
        <v>2</v>
      </c>
      <c r="BX1" s="5">
        <v>715</v>
      </c>
      <c r="BY1" s="5"/>
      <c r="BZ1" s="5" t="s">
        <v>3</v>
      </c>
      <c r="CA1" s="5">
        <v>734</v>
      </c>
      <c r="CB1" s="6" t="s">
        <v>4</v>
      </c>
      <c r="CC1" s="5"/>
      <c r="CD1" s="4"/>
      <c r="CE1" s="4"/>
      <c r="CF1" s="4"/>
      <c r="CG1" s="4"/>
      <c r="CI1" s="2"/>
      <c r="CJ1" s="2"/>
      <c r="CK1" s="2"/>
      <c r="CL1" s="2"/>
      <c r="CM1" s="2"/>
      <c r="CN1" s="2"/>
      <c r="CO1" s="2"/>
      <c r="CP1" s="2"/>
    </row>
    <row r="2" spans="2:94" ht="99.95" customHeight="1" thickBot="1">
      <c r="B2" s="7"/>
      <c r="C2" s="7"/>
      <c r="D2" s="7"/>
      <c r="E2" s="7"/>
      <c r="F2" s="8" t="s">
        <v>5</v>
      </c>
      <c r="G2" s="7"/>
      <c r="H2" s="7"/>
      <c r="I2" s="7"/>
      <c r="J2" s="7"/>
      <c r="K2" s="7"/>
      <c r="L2" s="9" t="s">
        <v>6</v>
      </c>
      <c r="M2" s="10"/>
      <c r="N2" s="7"/>
      <c r="P2" s="11"/>
      <c r="Q2" s="11"/>
      <c r="R2" s="11"/>
      <c r="S2" s="11"/>
      <c r="T2" s="11"/>
      <c r="U2" s="11"/>
      <c r="V2" s="11"/>
      <c r="W2" s="11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8" t="str">
        <f>+F2</f>
        <v>FLUXO DE CAIXA SISTEMA TRANSPORTE</v>
      </c>
      <c r="AV2" s="7"/>
      <c r="AW2" s="7"/>
      <c r="AX2" s="7"/>
      <c r="AY2" s="77"/>
      <c r="AZ2" s="9" t="str">
        <f>+L2</f>
        <v>DEZEMBRO - 2016</v>
      </c>
      <c r="BA2" s="7"/>
      <c r="BB2" s="7"/>
      <c r="BC2" s="12"/>
      <c r="BD2" s="12"/>
      <c r="BE2" s="7"/>
      <c r="BF2" s="7"/>
      <c r="BG2" s="12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2"/>
      <c r="CE2" s="7"/>
      <c r="CF2" s="7"/>
      <c r="CG2" s="7"/>
      <c r="CI2" s="82"/>
      <c r="CJ2" s="82"/>
      <c r="CK2" s="82"/>
      <c r="CL2" s="82"/>
      <c r="CM2" s="82"/>
      <c r="CN2" s="82"/>
      <c r="CO2" s="82"/>
      <c r="CP2" s="82"/>
    </row>
    <row r="3" spans="2:94" ht="99.95" customHeight="1" thickBot="1">
      <c r="B3" s="1"/>
      <c r="C3" s="1"/>
      <c r="D3" s="1"/>
      <c r="E3" s="1"/>
      <c r="F3" s="13" t="s">
        <v>7</v>
      </c>
      <c r="G3" s="3"/>
      <c r="H3" s="83" t="s">
        <v>8</v>
      </c>
      <c r="I3" s="84"/>
      <c r="J3" s="85"/>
      <c r="K3" s="3"/>
      <c r="L3" s="13" t="s">
        <v>7</v>
      </c>
      <c r="M3" s="3"/>
      <c r="N3" s="14" t="s">
        <v>9</v>
      </c>
      <c r="P3" s="86" t="s">
        <v>10</v>
      </c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8"/>
      <c r="AC3" s="2"/>
      <c r="AD3" s="89" t="s">
        <v>11</v>
      </c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1"/>
      <c r="AS3" s="2"/>
      <c r="AT3" s="3"/>
      <c r="AU3" s="89" t="s">
        <v>12</v>
      </c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1"/>
      <c r="CD3" s="15"/>
      <c r="CE3" s="92" t="s">
        <v>9</v>
      </c>
      <c r="CF3" s="93"/>
      <c r="CG3" s="94"/>
      <c r="CI3" s="95" t="s">
        <v>13</v>
      </c>
      <c r="CJ3" s="96"/>
      <c r="CK3" s="96"/>
      <c r="CL3" s="96"/>
      <c r="CM3" s="96"/>
      <c r="CN3" s="96"/>
      <c r="CO3" s="96"/>
      <c r="CP3" s="97"/>
    </row>
    <row r="4" spans="2:94" ht="99.95" customHeight="1">
      <c r="B4" s="16"/>
      <c r="C4" s="16"/>
      <c r="D4" s="16"/>
      <c r="E4" s="16"/>
      <c r="F4" s="17" t="s">
        <v>14</v>
      </c>
      <c r="G4" s="3"/>
      <c r="H4" s="107" t="s">
        <v>15</v>
      </c>
      <c r="I4" s="108"/>
      <c r="J4" s="18" t="s">
        <v>7</v>
      </c>
      <c r="K4" s="3"/>
      <c r="L4" s="17" t="s">
        <v>16</v>
      </c>
      <c r="M4" s="3"/>
      <c r="N4" s="19" t="s">
        <v>7</v>
      </c>
      <c r="P4" s="109" t="s">
        <v>17</v>
      </c>
      <c r="Q4" s="110"/>
      <c r="R4" s="110"/>
      <c r="S4" s="110"/>
      <c r="T4" s="110"/>
      <c r="U4" s="110"/>
      <c r="V4" s="110"/>
      <c r="W4" s="20">
        <f>SUM(P34:W34)</f>
        <v>298202290.28000003</v>
      </c>
      <c r="X4" s="19" t="s">
        <v>18</v>
      </c>
      <c r="Y4" s="21" t="s">
        <v>19</v>
      </c>
      <c r="Z4" s="20">
        <f>SUM(Y34:Z34)</f>
        <v>105317079.79000001</v>
      </c>
      <c r="AA4" s="79" t="s">
        <v>9</v>
      </c>
      <c r="AB4" s="18" t="s">
        <v>20</v>
      </c>
      <c r="AC4" s="2"/>
      <c r="AD4" s="98" t="s">
        <v>21</v>
      </c>
      <c r="AE4" s="99"/>
      <c r="AF4" s="100"/>
      <c r="AG4" s="22"/>
      <c r="AH4" s="98" t="s">
        <v>22</v>
      </c>
      <c r="AI4" s="99"/>
      <c r="AJ4" s="100"/>
      <c r="AK4" s="22"/>
      <c r="AL4" s="98" t="s">
        <v>23</v>
      </c>
      <c r="AM4" s="99"/>
      <c r="AN4" s="100"/>
      <c r="AO4" s="22"/>
      <c r="AP4" s="98" t="s">
        <v>24</v>
      </c>
      <c r="AQ4" s="99"/>
      <c r="AR4" s="100"/>
      <c r="AS4" s="22"/>
      <c r="AT4" s="22"/>
      <c r="AU4" s="98" t="s">
        <v>21</v>
      </c>
      <c r="AV4" s="99"/>
      <c r="AW4" s="100"/>
      <c r="AX4" s="22"/>
      <c r="AY4" s="98" t="s">
        <v>22</v>
      </c>
      <c r="AZ4" s="99"/>
      <c r="BA4" s="100"/>
      <c r="BB4" s="22"/>
      <c r="BC4" s="98" t="s">
        <v>25</v>
      </c>
      <c r="BD4" s="99"/>
      <c r="BE4" s="100"/>
      <c r="BF4" s="22"/>
      <c r="BG4" s="98" t="s">
        <v>26</v>
      </c>
      <c r="BH4" s="99"/>
      <c r="BI4" s="100"/>
      <c r="BJ4" s="22"/>
      <c r="BK4" s="98" t="s">
        <v>23</v>
      </c>
      <c r="BL4" s="99"/>
      <c r="BM4" s="100"/>
      <c r="BN4" s="22"/>
      <c r="BO4" s="98" t="s">
        <v>27</v>
      </c>
      <c r="BP4" s="99"/>
      <c r="BQ4" s="100"/>
      <c r="BR4" s="22"/>
      <c r="BS4" s="98" t="s">
        <v>28</v>
      </c>
      <c r="BT4" s="99"/>
      <c r="BU4" s="100"/>
      <c r="BV4" s="22"/>
      <c r="BW4" s="23" t="s">
        <v>29</v>
      </c>
      <c r="BX4" s="24" t="s">
        <v>30</v>
      </c>
      <c r="BY4" s="24" t="s">
        <v>31</v>
      </c>
      <c r="BZ4" s="24" t="s">
        <v>32</v>
      </c>
      <c r="CA4" s="24" t="s">
        <v>33</v>
      </c>
      <c r="CB4" s="24" t="s">
        <v>34</v>
      </c>
      <c r="CC4" s="25" t="s">
        <v>35</v>
      </c>
      <c r="CD4" s="22"/>
      <c r="CE4" s="78" t="s">
        <v>18</v>
      </c>
      <c r="CF4" s="101" t="s">
        <v>15</v>
      </c>
      <c r="CG4" s="102"/>
      <c r="CH4" s="26"/>
      <c r="CI4" s="101" t="s">
        <v>36</v>
      </c>
      <c r="CJ4" s="103"/>
      <c r="CK4" s="103"/>
      <c r="CL4" s="103"/>
      <c r="CM4" s="103"/>
      <c r="CN4" s="103"/>
      <c r="CO4" s="103"/>
      <c r="CP4" s="102"/>
    </row>
    <row r="5" spans="2:94" ht="99.95" customHeight="1" thickBot="1">
      <c r="B5" s="27" t="s">
        <v>37</v>
      </c>
      <c r="C5" s="27" t="s">
        <v>38</v>
      </c>
      <c r="D5" s="27" t="s">
        <v>39</v>
      </c>
      <c r="E5" s="28"/>
      <c r="F5" s="29" t="s">
        <v>40</v>
      </c>
      <c r="G5" s="3"/>
      <c r="H5" s="30" t="s">
        <v>41</v>
      </c>
      <c r="I5" s="31" t="s">
        <v>42</v>
      </c>
      <c r="J5" s="32" t="s">
        <v>43</v>
      </c>
      <c r="K5" s="3"/>
      <c r="L5" s="29" t="s">
        <v>40</v>
      </c>
      <c r="M5" s="3"/>
      <c r="N5" s="33" t="s">
        <v>16</v>
      </c>
      <c r="P5" s="34" t="s">
        <v>44</v>
      </c>
      <c r="Q5" s="35" t="s">
        <v>45</v>
      </c>
      <c r="R5" s="35" t="s">
        <v>46</v>
      </c>
      <c r="S5" s="35" t="s">
        <v>47</v>
      </c>
      <c r="T5" s="35" t="s">
        <v>48</v>
      </c>
      <c r="U5" s="35" t="s">
        <v>49</v>
      </c>
      <c r="V5" s="35" t="s">
        <v>50</v>
      </c>
      <c r="W5" s="36" t="s">
        <v>51</v>
      </c>
      <c r="X5" s="37" t="s">
        <v>52</v>
      </c>
      <c r="Y5" s="34" t="s">
        <v>53</v>
      </c>
      <c r="Z5" s="36" t="s">
        <v>54</v>
      </c>
      <c r="AA5" s="34" t="s">
        <v>55</v>
      </c>
      <c r="AB5" s="38" t="s">
        <v>56</v>
      </c>
      <c r="AC5" s="39"/>
      <c r="AD5" s="34" t="s">
        <v>57</v>
      </c>
      <c r="AE5" s="35" t="s">
        <v>42</v>
      </c>
      <c r="AF5" s="36" t="s">
        <v>58</v>
      </c>
      <c r="AG5" s="40"/>
      <c r="AH5" s="34" t="s">
        <v>41</v>
      </c>
      <c r="AI5" s="35" t="s">
        <v>42</v>
      </c>
      <c r="AJ5" s="36" t="s">
        <v>58</v>
      </c>
      <c r="AK5" s="39"/>
      <c r="AL5" s="34" t="s">
        <v>41</v>
      </c>
      <c r="AM5" s="35" t="s">
        <v>42</v>
      </c>
      <c r="AN5" s="36" t="s">
        <v>58</v>
      </c>
      <c r="AO5" s="41"/>
      <c r="AP5" s="34" t="s">
        <v>41</v>
      </c>
      <c r="AQ5" s="35" t="s">
        <v>42</v>
      </c>
      <c r="AR5" s="36" t="s">
        <v>58</v>
      </c>
      <c r="AS5" s="41"/>
      <c r="AT5" s="41"/>
      <c r="AU5" s="34" t="s">
        <v>41</v>
      </c>
      <c r="AV5" s="35" t="s">
        <v>42</v>
      </c>
      <c r="AW5" s="36" t="s">
        <v>58</v>
      </c>
      <c r="AX5" s="26"/>
      <c r="AY5" s="34" t="s">
        <v>41</v>
      </c>
      <c r="AZ5" s="35" t="s">
        <v>42</v>
      </c>
      <c r="BA5" s="36" t="s">
        <v>58</v>
      </c>
      <c r="BB5" s="26"/>
      <c r="BC5" s="34" t="s">
        <v>41</v>
      </c>
      <c r="BD5" s="35" t="s">
        <v>42</v>
      </c>
      <c r="BE5" s="36" t="s">
        <v>58</v>
      </c>
      <c r="BF5" s="26"/>
      <c r="BG5" s="34" t="s">
        <v>41</v>
      </c>
      <c r="BH5" s="35" t="s">
        <v>42</v>
      </c>
      <c r="BI5" s="36" t="s">
        <v>58</v>
      </c>
      <c r="BJ5" s="26"/>
      <c r="BK5" s="34" t="s">
        <v>41</v>
      </c>
      <c r="BL5" s="35" t="s">
        <v>42</v>
      </c>
      <c r="BM5" s="36" t="s">
        <v>58</v>
      </c>
      <c r="BN5" s="26"/>
      <c r="BO5" s="34" t="s">
        <v>41</v>
      </c>
      <c r="BP5" s="35" t="s">
        <v>42</v>
      </c>
      <c r="BQ5" s="36" t="s">
        <v>58</v>
      </c>
      <c r="BR5" s="26"/>
      <c r="BS5" s="34" t="s">
        <v>41</v>
      </c>
      <c r="BT5" s="35" t="s">
        <v>42</v>
      </c>
      <c r="BU5" s="36" t="s">
        <v>58</v>
      </c>
      <c r="BV5" s="26"/>
      <c r="BW5" s="34" t="s">
        <v>42</v>
      </c>
      <c r="BX5" s="35" t="s">
        <v>42</v>
      </c>
      <c r="BY5" s="35" t="s">
        <v>42</v>
      </c>
      <c r="BZ5" s="35" t="s">
        <v>42</v>
      </c>
      <c r="CA5" s="35" t="s">
        <v>42</v>
      </c>
      <c r="CB5" s="35" t="s">
        <v>42</v>
      </c>
      <c r="CC5" s="36" t="s">
        <v>42</v>
      </c>
      <c r="CD5" s="41"/>
      <c r="CE5" s="34" t="s">
        <v>59</v>
      </c>
      <c r="CF5" s="42" t="s">
        <v>60</v>
      </c>
      <c r="CG5" s="36" t="s">
        <v>61</v>
      </c>
      <c r="CH5" s="26"/>
      <c r="CI5" s="34" t="s">
        <v>62</v>
      </c>
      <c r="CJ5" s="35" t="s">
        <v>63</v>
      </c>
      <c r="CK5" s="35" t="s">
        <v>64</v>
      </c>
      <c r="CL5" s="35" t="s">
        <v>65</v>
      </c>
      <c r="CM5" s="35" t="s">
        <v>66</v>
      </c>
      <c r="CN5" s="35" t="s">
        <v>67</v>
      </c>
      <c r="CO5" s="35" t="s">
        <v>68</v>
      </c>
      <c r="CP5" s="36" t="s">
        <v>69</v>
      </c>
    </row>
    <row r="6" spans="2:94" ht="99.95" customHeight="1">
      <c r="B6" s="104" t="s">
        <v>70</v>
      </c>
      <c r="C6" s="105"/>
      <c r="D6" s="106"/>
      <c r="E6" s="43"/>
      <c r="F6" s="44">
        <v>0</v>
      </c>
      <c r="G6" s="3"/>
      <c r="H6" s="45">
        <f t="shared" ref="H6:I6" si="0">+AD6+AH6+AL6+AP6</f>
        <v>0</v>
      </c>
      <c r="I6" s="46">
        <f t="shared" si="0"/>
        <v>0</v>
      </c>
      <c r="J6" s="46">
        <f>+AF6+AJ6+AN6+AR6</f>
        <v>-33532848</v>
      </c>
      <c r="K6" s="3"/>
      <c r="L6" s="44">
        <v>7156959.2940655574</v>
      </c>
      <c r="M6" s="3"/>
      <c r="N6" s="44">
        <v>661631.63000000024</v>
      </c>
      <c r="P6" s="45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4">
        <f>SUM(CI6:CP6)</f>
        <v>0</v>
      </c>
      <c r="Y6" s="47">
        <v>0</v>
      </c>
      <c r="Z6" s="47">
        <v>0</v>
      </c>
      <c r="AA6" s="44">
        <v>0</v>
      </c>
      <c r="AB6" s="44">
        <f t="shared" ref="AB6" si="1">SUM(P6:W6)+X6+Y6+Z6+AA6</f>
        <v>0</v>
      </c>
      <c r="AC6" s="2"/>
      <c r="AD6" s="45">
        <f>+AU6</f>
        <v>0</v>
      </c>
      <c r="AE6" s="47">
        <f>+AV6</f>
        <v>0</v>
      </c>
      <c r="AF6" s="46">
        <f>+AW6</f>
        <v>-21802437</v>
      </c>
      <c r="AG6" s="7"/>
      <c r="AH6" s="45">
        <f>+AY6</f>
        <v>0</v>
      </c>
      <c r="AI6" s="47">
        <f>+AZ6</f>
        <v>0</v>
      </c>
      <c r="AJ6" s="46">
        <f>+BA6</f>
        <v>-10200616</v>
      </c>
      <c r="AK6" s="2"/>
      <c r="AL6" s="45">
        <f>+BK6</f>
        <v>0</v>
      </c>
      <c r="AM6" s="47">
        <f>+BL6</f>
        <v>0</v>
      </c>
      <c r="AN6" s="46">
        <f>+BM6</f>
        <v>0</v>
      </c>
      <c r="AO6" s="2"/>
      <c r="AP6" s="45">
        <f>+BC6+BG6+BO6+BS6+BW6+BX6+BY6+BZ6+CA6+CB6+CC6</f>
        <v>0</v>
      </c>
      <c r="AQ6" s="47">
        <f t="shared" ref="AQ6" si="2">+BD6+BH6+BP6+BT6+BW6+BX6+BY6+BZ6+CA6+CB6+CC6+CD6</f>
        <v>0</v>
      </c>
      <c r="AR6" s="46">
        <f>+BE6+BI6+BQ6+BU6+BY6+BZ6+CA6+CB6+CC6+CD6+CE6</f>
        <v>-1529795</v>
      </c>
      <c r="AS6" s="2"/>
      <c r="AT6" s="3"/>
      <c r="AU6" s="45">
        <v>0</v>
      </c>
      <c r="AV6" s="47">
        <v>0</v>
      </c>
      <c r="AW6" s="46">
        <v>-21802437</v>
      </c>
      <c r="AX6" s="48"/>
      <c r="AY6" s="45">
        <v>0</v>
      </c>
      <c r="AZ6" s="47">
        <v>0</v>
      </c>
      <c r="BA6" s="46">
        <v>-10200616</v>
      </c>
      <c r="BB6" s="48"/>
      <c r="BC6" s="45">
        <v>0</v>
      </c>
      <c r="BD6" s="47">
        <v>0</v>
      </c>
      <c r="BE6" s="46">
        <v>-6120</v>
      </c>
      <c r="BF6" s="48"/>
      <c r="BG6" s="45">
        <v>0</v>
      </c>
      <c r="BH6" s="47">
        <v>0</v>
      </c>
      <c r="BI6" s="46">
        <v>-8898</v>
      </c>
      <c r="BJ6" s="48"/>
      <c r="BK6" s="45">
        <v>0</v>
      </c>
      <c r="BL6" s="47">
        <v>0</v>
      </c>
      <c r="BM6" s="46">
        <v>0</v>
      </c>
      <c r="BN6" s="48"/>
      <c r="BO6" s="45">
        <v>0</v>
      </c>
      <c r="BP6" s="47">
        <v>0</v>
      </c>
      <c r="BQ6" s="46">
        <v>-14945</v>
      </c>
      <c r="BR6" s="48"/>
      <c r="BS6" s="45">
        <v>0</v>
      </c>
      <c r="BT6" s="47">
        <v>0</v>
      </c>
      <c r="BU6" s="46">
        <v>-1499832</v>
      </c>
      <c r="BV6" s="48"/>
      <c r="BW6" s="45">
        <v>0</v>
      </c>
      <c r="BX6" s="47">
        <v>0</v>
      </c>
      <c r="BY6" s="47">
        <v>0</v>
      </c>
      <c r="BZ6" s="47">
        <v>0</v>
      </c>
      <c r="CA6" s="47">
        <v>0</v>
      </c>
      <c r="CB6" s="47">
        <v>0</v>
      </c>
      <c r="CC6" s="46">
        <v>0</v>
      </c>
      <c r="CD6" s="7"/>
      <c r="CE6" s="45">
        <v>0</v>
      </c>
      <c r="CF6" s="45">
        <v>0</v>
      </c>
      <c r="CG6" s="46">
        <v>0</v>
      </c>
      <c r="CH6" s="3"/>
      <c r="CI6" s="45">
        <v>0</v>
      </c>
      <c r="CJ6" s="47">
        <v>0</v>
      </c>
      <c r="CK6" s="47">
        <v>0</v>
      </c>
      <c r="CL6" s="47">
        <v>0</v>
      </c>
      <c r="CM6" s="47">
        <v>0</v>
      </c>
      <c r="CN6" s="47">
        <v>0</v>
      </c>
      <c r="CO6" s="47">
        <v>0</v>
      </c>
      <c r="CP6" s="46">
        <v>0</v>
      </c>
    </row>
    <row r="7" spans="2:94" ht="99.95" customHeight="1">
      <c r="B7" s="49">
        <v>1</v>
      </c>
      <c r="C7" s="50" t="s">
        <v>71</v>
      </c>
      <c r="D7" s="51" t="s">
        <v>72</v>
      </c>
      <c r="E7" s="52"/>
      <c r="F7" s="53">
        <v>7156959.2940655574</v>
      </c>
      <c r="G7" s="3"/>
      <c r="H7" s="54">
        <v>41404697.699999996</v>
      </c>
      <c r="I7" s="55">
        <v>22558741.849999998</v>
      </c>
      <c r="J7" s="55">
        <v>-52378804</v>
      </c>
      <c r="K7" s="3"/>
      <c r="L7" s="53">
        <v>5274281.5640655607</v>
      </c>
      <c r="M7" s="3"/>
      <c r="N7" s="53">
        <v>667375.38000000024</v>
      </c>
      <c r="O7" s="3"/>
      <c r="P7" s="54">
        <v>19799.59</v>
      </c>
      <c r="Q7" s="56">
        <v>0</v>
      </c>
      <c r="R7" s="56">
        <v>354330.26</v>
      </c>
      <c r="S7" s="56">
        <v>484324.72</v>
      </c>
      <c r="T7" s="56">
        <v>3006882.3</v>
      </c>
      <c r="U7" s="56">
        <v>5010270.49</v>
      </c>
      <c r="V7" s="56">
        <v>11675673.300000001</v>
      </c>
      <c r="W7" s="56">
        <v>124783.27</v>
      </c>
      <c r="X7" s="53">
        <v>0.19</v>
      </c>
      <c r="Y7" s="56">
        <v>0</v>
      </c>
      <c r="Z7" s="56">
        <v>0</v>
      </c>
      <c r="AA7" s="53">
        <v>0</v>
      </c>
      <c r="AB7" s="53">
        <v>20676064.120000001</v>
      </c>
      <c r="AC7" s="2"/>
      <c r="AD7" s="54">
        <v>16578318.890000001</v>
      </c>
      <c r="AE7" s="56">
        <v>15183118.789999999</v>
      </c>
      <c r="AF7" s="55">
        <v>-23197637</v>
      </c>
      <c r="AG7" s="7"/>
      <c r="AH7" s="54">
        <v>7734833.1500000004</v>
      </c>
      <c r="AI7" s="56">
        <v>7268996.04</v>
      </c>
      <c r="AJ7" s="55">
        <v>-10666453</v>
      </c>
      <c r="AK7" s="2"/>
      <c r="AL7" s="54">
        <v>16996284.969999999</v>
      </c>
      <c r="AM7" s="56">
        <v>0</v>
      </c>
      <c r="AN7" s="55">
        <v>-16996285</v>
      </c>
      <c r="AO7" s="2"/>
      <c r="AP7" s="54">
        <v>95260.689999999988</v>
      </c>
      <c r="AQ7" s="56">
        <v>106627.01999999999</v>
      </c>
      <c r="AR7" s="55">
        <v>-1518429</v>
      </c>
      <c r="AS7" s="2"/>
      <c r="AT7" s="3"/>
      <c r="AU7" s="54">
        <v>16578318.890000001</v>
      </c>
      <c r="AV7" s="56">
        <v>15183118.789999999</v>
      </c>
      <c r="AW7" s="55">
        <v>-23197637</v>
      </c>
      <c r="AX7" s="48"/>
      <c r="AY7" s="54">
        <v>7734833.1500000004</v>
      </c>
      <c r="AZ7" s="56">
        <v>7268996.04</v>
      </c>
      <c r="BA7" s="55">
        <v>-10666453</v>
      </c>
      <c r="BB7" s="48"/>
      <c r="BC7" s="54">
        <v>3847.99</v>
      </c>
      <c r="BD7" s="56">
        <v>4752.25</v>
      </c>
      <c r="BE7" s="55">
        <v>-5216</v>
      </c>
      <c r="BF7" s="48"/>
      <c r="BG7" s="54">
        <v>0</v>
      </c>
      <c r="BH7" s="56">
        <v>5739.49</v>
      </c>
      <c r="BI7" s="55">
        <v>-3159</v>
      </c>
      <c r="BJ7" s="48"/>
      <c r="BK7" s="54">
        <v>16996284.969999999</v>
      </c>
      <c r="BL7" s="56">
        <v>0</v>
      </c>
      <c r="BM7" s="55">
        <v>-16996285</v>
      </c>
      <c r="BN7" s="48"/>
      <c r="BO7" s="54">
        <v>4917.2</v>
      </c>
      <c r="BP7" s="56">
        <v>9639.7800000000007</v>
      </c>
      <c r="BQ7" s="55">
        <v>-10222</v>
      </c>
      <c r="BR7" s="48"/>
      <c r="BS7" s="54">
        <v>0</v>
      </c>
      <c r="BT7" s="56">
        <v>0</v>
      </c>
      <c r="BU7" s="55">
        <v>-1499832</v>
      </c>
      <c r="BV7" s="48"/>
      <c r="BW7" s="54">
        <v>0</v>
      </c>
      <c r="BX7" s="56">
        <v>0</v>
      </c>
      <c r="BY7" s="56">
        <v>44833.4</v>
      </c>
      <c r="BZ7" s="56">
        <v>0</v>
      </c>
      <c r="CA7" s="56">
        <v>0</v>
      </c>
      <c r="CB7" s="56">
        <v>17.2</v>
      </c>
      <c r="CC7" s="55">
        <v>41644.899999999994</v>
      </c>
      <c r="CD7" s="7"/>
      <c r="CE7" s="54">
        <v>4.26</v>
      </c>
      <c r="CF7" s="54">
        <v>0</v>
      </c>
      <c r="CG7" s="55">
        <v>0</v>
      </c>
      <c r="CH7" s="3"/>
      <c r="CI7" s="54">
        <v>0.19</v>
      </c>
      <c r="CJ7" s="56">
        <v>0</v>
      </c>
      <c r="CK7" s="56">
        <v>0</v>
      </c>
      <c r="CL7" s="56">
        <v>0</v>
      </c>
      <c r="CM7" s="56">
        <v>0</v>
      </c>
      <c r="CN7" s="56">
        <v>0</v>
      </c>
      <c r="CO7" s="56">
        <v>0</v>
      </c>
      <c r="CP7" s="55">
        <v>0</v>
      </c>
    </row>
    <row r="8" spans="2:94" ht="99.95" customHeight="1">
      <c r="B8" s="49">
        <v>2</v>
      </c>
      <c r="C8" s="50" t="s">
        <v>73</v>
      </c>
      <c r="D8" s="51" t="s">
        <v>72</v>
      </c>
      <c r="E8" s="52"/>
      <c r="F8" s="53">
        <v>5274281.5640655607</v>
      </c>
      <c r="G8" s="3"/>
      <c r="H8" s="54">
        <v>45948502.530000001</v>
      </c>
      <c r="I8" s="55">
        <v>14720143.16</v>
      </c>
      <c r="J8" s="55">
        <v>-83607163</v>
      </c>
      <c r="K8" s="3"/>
      <c r="L8" s="53">
        <v>6281191.3340655603</v>
      </c>
      <c r="M8" s="3"/>
      <c r="N8" s="53">
        <v>670540.54000000015</v>
      </c>
      <c r="O8" s="3"/>
      <c r="P8" s="54">
        <v>3082.2</v>
      </c>
      <c r="Q8" s="56">
        <v>0</v>
      </c>
      <c r="R8" s="56">
        <v>527725.74</v>
      </c>
      <c r="S8" s="56">
        <v>686819.27</v>
      </c>
      <c r="T8" s="56">
        <v>4273790.26</v>
      </c>
      <c r="U8" s="56">
        <v>3079594.07</v>
      </c>
      <c r="V8" s="56">
        <v>6383982.3300000001</v>
      </c>
      <c r="W8" s="56">
        <v>201475.78</v>
      </c>
      <c r="X8" s="53">
        <v>570583.27999999991</v>
      </c>
      <c r="Y8" s="56">
        <v>0</v>
      </c>
      <c r="Z8" s="56">
        <v>0</v>
      </c>
      <c r="AA8" s="53">
        <v>0</v>
      </c>
      <c r="AB8" s="53">
        <v>15727052.929999998</v>
      </c>
      <c r="AC8" s="2"/>
      <c r="AD8" s="54">
        <v>29396080.48</v>
      </c>
      <c r="AE8" s="56">
        <v>8691606.4199999999</v>
      </c>
      <c r="AF8" s="55">
        <v>-43902111</v>
      </c>
      <c r="AG8" s="7"/>
      <c r="AH8" s="54">
        <v>16053085.41</v>
      </c>
      <c r="AI8" s="56">
        <v>3898471.66</v>
      </c>
      <c r="AJ8" s="55">
        <v>-22821067</v>
      </c>
      <c r="AK8" s="2"/>
      <c r="AL8" s="54">
        <v>0</v>
      </c>
      <c r="AM8" s="56">
        <v>2124535.62</v>
      </c>
      <c r="AN8" s="55">
        <v>-14871749</v>
      </c>
      <c r="AO8" s="2"/>
      <c r="AP8" s="54">
        <v>499336.64</v>
      </c>
      <c r="AQ8" s="56">
        <v>5529.4600000000064</v>
      </c>
      <c r="AR8" s="55">
        <v>-2012236</v>
      </c>
      <c r="AS8" s="2"/>
      <c r="AT8" s="3"/>
      <c r="AU8" s="54">
        <v>29396080.48</v>
      </c>
      <c r="AV8" s="56">
        <v>8691606.4199999999</v>
      </c>
      <c r="AW8" s="55">
        <v>-43902111</v>
      </c>
      <c r="AX8" s="48"/>
      <c r="AY8" s="54">
        <v>16053085.41</v>
      </c>
      <c r="AZ8" s="56">
        <v>3898471.66</v>
      </c>
      <c r="BA8" s="55">
        <v>-22821067</v>
      </c>
      <c r="BB8" s="48"/>
      <c r="BC8" s="54">
        <v>11543.97</v>
      </c>
      <c r="BD8" s="56">
        <v>1847.03</v>
      </c>
      <c r="BE8" s="55">
        <v>-14913</v>
      </c>
      <c r="BF8" s="48"/>
      <c r="BG8" s="54">
        <v>488739.71</v>
      </c>
      <c r="BH8" s="56">
        <v>3158.96</v>
      </c>
      <c r="BI8" s="55">
        <v>-488740</v>
      </c>
      <c r="BJ8" s="48"/>
      <c r="BK8" s="54">
        <v>0</v>
      </c>
      <c r="BL8" s="56">
        <v>2124535.62</v>
      </c>
      <c r="BM8" s="55">
        <v>-14871749</v>
      </c>
      <c r="BN8" s="48"/>
      <c r="BO8" s="54">
        <v>4449.8</v>
      </c>
      <c r="BP8" s="56">
        <v>5920.31</v>
      </c>
      <c r="BQ8" s="55">
        <v>-8751</v>
      </c>
      <c r="BR8" s="48"/>
      <c r="BS8" s="54">
        <v>0</v>
      </c>
      <c r="BT8" s="56">
        <v>0</v>
      </c>
      <c r="BU8" s="55">
        <v>-1499832</v>
      </c>
      <c r="BV8" s="48"/>
      <c r="BW8" s="54">
        <v>0</v>
      </c>
      <c r="BX8" s="56">
        <v>0</v>
      </c>
      <c r="BY8" s="56">
        <v>57762.500000000007</v>
      </c>
      <c r="BZ8" s="56">
        <v>0</v>
      </c>
      <c r="CA8" s="56">
        <v>0</v>
      </c>
      <c r="CB8" s="56">
        <v>0</v>
      </c>
      <c r="CC8" s="55">
        <v>-63159.34</v>
      </c>
      <c r="CD8" s="7"/>
      <c r="CE8" s="54">
        <v>6.2</v>
      </c>
      <c r="CF8" s="54">
        <v>0</v>
      </c>
      <c r="CG8" s="55">
        <v>0</v>
      </c>
      <c r="CH8" s="3"/>
      <c r="CI8" s="54">
        <v>0.27</v>
      </c>
      <c r="CJ8" s="56">
        <v>0</v>
      </c>
      <c r="CK8" s="56">
        <v>0</v>
      </c>
      <c r="CL8" s="56">
        <v>0</v>
      </c>
      <c r="CM8" s="56">
        <v>0</v>
      </c>
      <c r="CN8" s="56">
        <v>559721.68999999994</v>
      </c>
      <c r="CO8" s="56">
        <v>10861.32</v>
      </c>
      <c r="CP8" s="55">
        <v>0</v>
      </c>
    </row>
    <row r="9" spans="2:94" ht="99.95" hidden="1" customHeight="1">
      <c r="B9" s="57">
        <v>3</v>
      </c>
      <c r="C9" s="58" t="s">
        <v>74</v>
      </c>
      <c r="D9" s="59"/>
      <c r="E9" s="60"/>
      <c r="F9" s="61">
        <v>6281191.3340655603</v>
      </c>
      <c r="G9" s="62"/>
      <c r="H9" s="63">
        <v>0</v>
      </c>
      <c r="I9" s="64">
        <v>0</v>
      </c>
      <c r="J9" s="64">
        <v>-83607163</v>
      </c>
      <c r="K9" s="62"/>
      <c r="L9" s="61">
        <v>6281191.3340655603</v>
      </c>
      <c r="M9" s="62"/>
      <c r="N9" s="61">
        <v>670540.54000000015</v>
      </c>
      <c r="O9" s="62"/>
      <c r="P9" s="63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1">
        <v>0</v>
      </c>
      <c r="Y9" s="65">
        <v>0</v>
      </c>
      <c r="Z9" s="65">
        <v>0</v>
      </c>
      <c r="AA9" s="61">
        <v>0</v>
      </c>
      <c r="AB9" s="61">
        <v>0</v>
      </c>
      <c r="AC9" s="66"/>
      <c r="AD9" s="63">
        <v>0</v>
      </c>
      <c r="AE9" s="65">
        <v>0</v>
      </c>
      <c r="AF9" s="64">
        <v>-43902111</v>
      </c>
      <c r="AG9" s="67"/>
      <c r="AH9" s="63">
        <v>0</v>
      </c>
      <c r="AI9" s="65">
        <v>0</v>
      </c>
      <c r="AJ9" s="64">
        <v>-22821067</v>
      </c>
      <c r="AK9" s="66"/>
      <c r="AL9" s="63">
        <v>0</v>
      </c>
      <c r="AM9" s="65">
        <v>0</v>
      </c>
      <c r="AN9" s="64">
        <v>-14871749</v>
      </c>
      <c r="AO9" s="66"/>
      <c r="AP9" s="63">
        <v>0</v>
      </c>
      <c r="AQ9" s="65">
        <v>0</v>
      </c>
      <c r="AR9" s="64">
        <v>-2012236</v>
      </c>
      <c r="AS9" s="66"/>
      <c r="AT9" s="62"/>
      <c r="AU9" s="63">
        <v>0</v>
      </c>
      <c r="AV9" s="65">
        <v>0</v>
      </c>
      <c r="AW9" s="64">
        <v>-43902111</v>
      </c>
      <c r="AX9" s="68"/>
      <c r="AY9" s="63">
        <v>0</v>
      </c>
      <c r="AZ9" s="65">
        <v>0</v>
      </c>
      <c r="BA9" s="64">
        <v>-22821067</v>
      </c>
      <c r="BB9" s="68"/>
      <c r="BC9" s="63">
        <v>0</v>
      </c>
      <c r="BD9" s="65">
        <v>0</v>
      </c>
      <c r="BE9" s="64">
        <v>-14913</v>
      </c>
      <c r="BF9" s="68"/>
      <c r="BG9" s="63">
        <v>0</v>
      </c>
      <c r="BH9" s="65">
        <v>0</v>
      </c>
      <c r="BI9" s="64">
        <v>-488740</v>
      </c>
      <c r="BJ9" s="68"/>
      <c r="BK9" s="63">
        <v>0</v>
      </c>
      <c r="BL9" s="65">
        <v>0</v>
      </c>
      <c r="BM9" s="64">
        <v>-14871749</v>
      </c>
      <c r="BN9" s="68"/>
      <c r="BO9" s="63">
        <v>0</v>
      </c>
      <c r="BP9" s="65">
        <v>0</v>
      </c>
      <c r="BQ9" s="64">
        <v>-8751</v>
      </c>
      <c r="BR9" s="68"/>
      <c r="BS9" s="63">
        <v>0</v>
      </c>
      <c r="BT9" s="65">
        <v>0</v>
      </c>
      <c r="BU9" s="64">
        <v>-1499832</v>
      </c>
      <c r="BV9" s="68"/>
      <c r="BW9" s="63">
        <v>0</v>
      </c>
      <c r="BX9" s="65">
        <v>0</v>
      </c>
      <c r="BY9" s="65">
        <v>0</v>
      </c>
      <c r="BZ9" s="65">
        <v>0</v>
      </c>
      <c r="CA9" s="65">
        <v>0</v>
      </c>
      <c r="CB9" s="65">
        <v>0</v>
      </c>
      <c r="CC9" s="64">
        <v>0</v>
      </c>
      <c r="CD9" s="67"/>
      <c r="CE9" s="63">
        <v>0</v>
      </c>
      <c r="CF9" s="63">
        <v>0</v>
      </c>
      <c r="CG9" s="64">
        <v>0</v>
      </c>
      <c r="CH9" s="62"/>
      <c r="CI9" s="63">
        <v>0</v>
      </c>
      <c r="CJ9" s="65">
        <v>0</v>
      </c>
      <c r="CK9" s="65">
        <v>0</v>
      </c>
      <c r="CL9" s="65">
        <v>0</v>
      </c>
      <c r="CM9" s="65">
        <v>0</v>
      </c>
      <c r="CN9" s="65">
        <v>0</v>
      </c>
      <c r="CO9" s="65">
        <v>0</v>
      </c>
      <c r="CP9" s="64">
        <v>0</v>
      </c>
    </row>
    <row r="10" spans="2:94" ht="99.95" hidden="1" customHeight="1">
      <c r="B10" s="57">
        <v>4</v>
      </c>
      <c r="C10" s="58" t="s">
        <v>75</v>
      </c>
      <c r="D10" s="59"/>
      <c r="E10" s="60"/>
      <c r="F10" s="61">
        <v>6281191.3340655603</v>
      </c>
      <c r="G10" s="62"/>
      <c r="H10" s="63">
        <v>0</v>
      </c>
      <c r="I10" s="64">
        <v>0</v>
      </c>
      <c r="J10" s="64">
        <v>-83607163</v>
      </c>
      <c r="K10" s="62"/>
      <c r="L10" s="61">
        <v>6281191.3340655603</v>
      </c>
      <c r="M10" s="62"/>
      <c r="N10" s="61">
        <v>670540.54000000015</v>
      </c>
      <c r="O10" s="62"/>
      <c r="P10" s="63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1">
        <v>0</v>
      </c>
      <c r="Y10" s="65">
        <v>0</v>
      </c>
      <c r="Z10" s="65">
        <v>0</v>
      </c>
      <c r="AA10" s="61">
        <v>0</v>
      </c>
      <c r="AB10" s="61">
        <v>0</v>
      </c>
      <c r="AC10" s="66"/>
      <c r="AD10" s="63">
        <v>0</v>
      </c>
      <c r="AE10" s="65">
        <v>0</v>
      </c>
      <c r="AF10" s="64">
        <v>-43902111</v>
      </c>
      <c r="AG10" s="67"/>
      <c r="AH10" s="63">
        <v>0</v>
      </c>
      <c r="AI10" s="65">
        <v>0</v>
      </c>
      <c r="AJ10" s="64">
        <v>-22821067</v>
      </c>
      <c r="AK10" s="66"/>
      <c r="AL10" s="63">
        <v>0</v>
      </c>
      <c r="AM10" s="65">
        <v>0</v>
      </c>
      <c r="AN10" s="64">
        <v>-14871749</v>
      </c>
      <c r="AO10" s="66"/>
      <c r="AP10" s="63">
        <v>0</v>
      </c>
      <c r="AQ10" s="65">
        <v>0</v>
      </c>
      <c r="AR10" s="64">
        <v>-2012236</v>
      </c>
      <c r="AS10" s="66"/>
      <c r="AT10" s="62"/>
      <c r="AU10" s="63">
        <v>0</v>
      </c>
      <c r="AV10" s="65">
        <v>0</v>
      </c>
      <c r="AW10" s="64">
        <v>-43902111</v>
      </c>
      <c r="AX10" s="68"/>
      <c r="AY10" s="63">
        <v>0</v>
      </c>
      <c r="AZ10" s="65">
        <v>0</v>
      </c>
      <c r="BA10" s="64">
        <v>-22821067</v>
      </c>
      <c r="BB10" s="68"/>
      <c r="BC10" s="63">
        <v>0</v>
      </c>
      <c r="BD10" s="65">
        <v>0</v>
      </c>
      <c r="BE10" s="64">
        <v>-14913</v>
      </c>
      <c r="BF10" s="68"/>
      <c r="BG10" s="63">
        <v>0</v>
      </c>
      <c r="BH10" s="65">
        <v>0</v>
      </c>
      <c r="BI10" s="64">
        <v>-488740</v>
      </c>
      <c r="BJ10" s="68"/>
      <c r="BK10" s="63">
        <v>0</v>
      </c>
      <c r="BL10" s="65">
        <v>0</v>
      </c>
      <c r="BM10" s="64">
        <v>-14871749</v>
      </c>
      <c r="BN10" s="68"/>
      <c r="BO10" s="63">
        <v>0</v>
      </c>
      <c r="BP10" s="65">
        <v>0</v>
      </c>
      <c r="BQ10" s="64">
        <v>-8751</v>
      </c>
      <c r="BR10" s="68"/>
      <c r="BS10" s="63">
        <v>0</v>
      </c>
      <c r="BT10" s="65">
        <v>0</v>
      </c>
      <c r="BU10" s="64">
        <v>-1499832</v>
      </c>
      <c r="BV10" s="68"/>
      <c r="BW10" s="63">
        <v>0</v>
      </c>
      <c r="BX10" s="65">
        <v>0</v>
      </c>
      <c r="BY10" s="65">
        <v>0</v>
      </c>
      <c r="BZ10" s="65">
        <v>0</v>
      </c>
      <c r="CA10" s="65">
        <v>0</v>
      </c>
      <c r="CB10" s="65">
        <v>0</v>
      </c>
      <c r="CC10" s="64">
        <v>0</v>
      </c>
      <c r="CD10" s="67"/>
      <c r="CE10" s="63">
        <v>0</v>
      </c>
      <c r="CF10" s="63">
        <v>0</v>
      </c>
      <c r="CG10" s="64">
        <v>0</v>
      </c>
      <c r="CH10" s="62"/>
      <c r="CI10" s="63">
        <v>0</v>
      </c>
      <c r="CJ10" s="65">
        <v>0</v>
      </c>
      <c r="CK10" s="65">
        <v>0</v>
      </c>
      <c r="CL10" s="65">
        <v>0</v>
      </c>
      <c r="CM10" s="65">
        <v>0</v>
      </c>
      <c r="CN10" s="65">
        <v>0</v>
      </c>
      <c r="CO10" s="65">
        <v>0</v>
      </c>
      <c r="CP10" s="64">
        <v>0</v>
      </c>
    </row>
    <row r="11" spans="2:94" ht="99.95" customHeight="1">
      <c r="B11" s="49">
        <v>5</v>
      </c>
      <c r="C11" s="50" t="s">
        <v>76</v>
      </c>
      <c r="D11" s="51" t="s">
        <v>72</v>
      </c>
      <c r="E11" s="52"/>
      <c r="F11" s="53">
        <v>6281191.3340655603</v>
      </c>
      <c r="G11" s="3"/>
      <c r="H11" s="54">
        <v>23737001.119999997</v>
      </c>
      <c r="I11" s="55">
        <v>12726109.01</v>
      </c>
      <c r="J11" s="55">
        <v>-94618055</v>
      </c>
      <c r="K11" s="3"/>
      <c r="L11" s="53">
        <v>6351324.5340655614</v>
      </c>
      <c r="M11" s="3"/>
      <c r="N11" s="53">
        <v>670549.01000000013</v>
      </c>
      <c r="O11" s="3"/>
      <c r="P11" s="54">
        <v>61974.28</v>
      </c>
      <c r="Q11" s="56">
        <v>0</v>
      </c>
      <c r="R11" s="56">
        <v>540857.59999999998</v>
      </c>
      <c r="S11" s="56">
        <v>678134.31</v>
      </c>
      <c r="T11" s="56">
        <v>3903019.03</v>
      </c>
      <c r="U11" s="56">
        <v>4515252.3600000003</v>
      </c>
      <c r="V11" s="56">
        <v>2956492.79</v>
      </c>
      <c r="W11" s="56">
        <v>140466.47</v>
      </c>
      <c r="X11" s="53">
        <v>45.37</v>
      </c>
      <c r="Y11" s="56">
        <v>0</v>
      </c>
      <c r="Z11" s="56">
        <v>0</v>
      </c>
      <c r="AA11" s="53">
        <v>0</v>
      </c>
      <c r="AB11" s="53">
        <v>12796242.210000001</v>
      </c>
      <c r="AC11" s="2"/>
      <c r="AD11" s="54">
        <v>15725923.18</v>
      </c>
      <c r="AE11" s="56">
        <v>4932050.46</v>
      </c>
      <c r="AF11" s="55">
        <v>-54695984</v>
      </c>
      <c r="AG11" s="7"/>
      <c r="AH11" s="54">
        <v>7562193.3600000003</v>
      </c>
      <c r="AI11" s="56">
        <v>2301113.75</v>
      </c>
      <c r="AJ11" s="55">
        <v>-28082147</v>
      </c>
      <c r="AK11" s="2"/>
      <c r="AL11" s="54">
        <v>0</v>
      </c>
      <c r="AM11" s="56">
        <v>5056394.78</v>
      </c>
      <c r="AN11" s="55">
        <v>-9815354</v>
      </c>
      <c r="AO11" s="2"/>
      <c r="AP11" s="54">
        <v>448884.58</v>
      </c>
      <c r="AQ11" s="56">
        <v>436550.02</v>
      </c>
      <c r="AR11" s="55">
        <v>-2024570</v>
      </c>
      <c r="AS11" s="2"/>
      <c r="AT11" s="3"/>
      <c r="AU11" s="54">
        <v>15725923.18</v>
      </c>
      <c r="AV11" s="56">
        <v>4932050.46</v>
      </c>
      <c r="AW11" s="55">
        <v>-54695984</v>
      </c>
      <c r="AX11" s="48"/>
      <c r="AY11" s="54">
        <v>7562193.3600000003</v>
      </c>
      <c r="AZ11" s="56">
        <v>2301113.75</v>
      </c>
      <c r="BA11" s="55">
        <v>-28082147</v>
      </c>
      <c r="BB11" s="48"/>
      <c r="BC11" s="54">
        <v>3847.99</v>
      </c>
      <c r="BD11" s="56">
        <v>1144.77</v>
      </c>
      <c r="BE11" s="55">
        <v>-17616</v>
      </c>
      <c r="BF11" s="48"/>
      <c r="BG11" s="54">
        <v>6500</v>
      </c>
      <c r="BH11" s="56">
        <v>0</v>
      </c>
      <c r="BI11" s="55">
        <v>-495240</v>
      </c>
      <c r="BJ11" s="48"/>
      <c r="BK11" s="54">
        <v>0</v>
      </c>
      <c r="BL11" s="56">
        <v>5056394.78</v>
      </c>
      <c r="BM11" s="55">
        <v>-9815354</v>
      </c>
      <c r="BN11" s="48"/>
      <c r="BO11" s="54">
        <v>4594.2</v>
      </c>
      <c r="BP11" s="56">
        <v>1462.86</v>
      </c>
      <c r="BQ11" s="55">
        <v>-11882</v>
      </c>
      <c r="BR11" s="48"/>
      <c r="BS11" s="54">
        <v>0</v>
      </c>
      <c r="BT11" s="56">
        <v>0</v>
      </c>
      <c r="BU11" s="55">
        <v>-1499832</v>
      </c>
      <c r="BV11" s="48"/>
      <c r="BW11" s="54">
        <v>0</v>
      </c>
      <c r="BX11" s="56">
        <v>0</v>
      </c>
      <c r="BY11" s="56">
        <v>53457.33</v>
      </c>
      <c r="BZ11" s="56">
        <v>0</v>
      </c>
      <c r="CA11" s="56">
        <v>415081.29</v>
      </c>
      <c r="CB11" s="56">
        <v>17.2</v>
      </c>
      <c r="CC11" s="55">
        <v>-34613.43</v>
      </c>
      <c r="CD11" s="7"/>
      <c r="CE11" s="54">
        <v>8.4700000000000006</v>
      </c>
      <c r="CF11" s="54">
        <v>0</v>
      </c>
      <c r="CG11" s="55">
        <v>0</v>
      </c>
      <c r="CH11" s="3"/>
      <c r="CI11" s="54">
        <v>0.37</v>
      </c>
      <c r="CJ11" s="56">
        <v>0</v>
      </c>
      <c r="CK11" s="56">
        <v>45</v>
      </c>
      <c r="CL11" s="56">
        <v>0</v>
      </c>
      <c r="CM11" s="56">
        <v>0</v>
      </c>
      <c r="CN11" s="56">
        <v>0</v>
      </c>
      <c r="CO11" s="56">
        <v>0</v>
      </c>
      <c r="CP11" s="55">
        <v>0</v>
      </c>
    </row>
    <row r="12" spans="2:94" ht="99.95" customHeight="1">
      <c r="B12" s="49">
        <v>6</v>
      </c>
      <c r="C12" s="50" t="s">
        <v>77</v>
      </c>
      <c r="D12" s="51" t="s">
        <v>72</v>
      </c>
      <c r="E12" s="52"/>
      <c r="F12" s="53">
        <v>6351324.5340655614</v>
      </c>
      <c r="G12" s="3"/>
      <c r="H12" s="54">
        <v>23128133.439999998</v>
      </c>
      <c r="I12" s="55">
        <v>12586719.710000001</v>
      </c>
      <c r="J12" s="55">
        <v>-105159469</v>
      </c>
      <c r="K12" s="3"/>
      <c r="L12" s="53">
        <v>8315681.9140655585</v>
      </c>
      <c r="M12" s="3"/>
      <c r="N12" s="53">
        <v>670789.82000000007</v>
      </c>
      <c r="O12" s="3"/>
      <c r="P12" s="54">
        <v>11462.99</v>
      </c>
      <c r="Q12" s="56">
        <v>0</v>
      </c>
      <c r="R12" s="56">
        <v>1069009.6299999999</v>
      </c>
      <c r="S12" s="56">
        <v>578026.67000000004</v>
      </c>
      <c r="T12" s="56">
        <v>5625990.4400000004</v>
      </c>
      <c r="U12" s="56">
        <v>3834339.78</v>
      </c>
      <c r="V12" s="56">
        <v>3330576.51</v>
      </c>
      <c r="W12" s="56">
        <v>101670.78</v>
      </c>
      <c r="X12" s="53">
        <v>0.28999999999999998</v>
      </c>
      <c r="Y12" s="56">
        <v>0</v>
      </c>
      <c r="Z12" s="56">
        <v>0</v>
      </c>
      <c r="AA12" s="53">
        <v>0</v>
      </c>
      <c r="AB12" s="53">
        <v>14551077.089999998</v>
      </c>
      <c r="AC12" s="2"/>
      <c r="AD12" s="54">
        <v>15476202.939999999</v>
      </c>
      <c r="AE12" s="56">
        <v>5095272.32</v>
      </c>
      <c r="AF12" s="55">
        <v>-65076915</v>
      </c>
      <c r="AG12" s="7"/>
      <c r="AH12" s="54">
        <v>7744248.0300000003</v>
      </c>
      <c r="AI12" s="56">
        <v>2377267.08</v>
      </c>
      <c r="AJ12" s="55">
        <v>-33449128</v>
      </c>
      <c r="AK12" s="2"/>
      <c r="AL12" s="54">
        <v>0</v>
      </c>
      <c r="AM12" s="56">
        <v>5223731.7</v>
      </c>
      <c r="AN12" s="55">
        <v>-4591622</v>
      </c>
      <c r="AO12" s="2"/>
      <c r="AP12" s="54">
        <v>-92317.53</v>
      </c>
      <c r="AQ12" s="56">
        <v>-109551.39</v>
      </c>
      <c r="AR12" s="55">
        <v>-2041804</v>
      </c>
      <c r="AS12" s="2"/>
      <c r="AT12" s="3"/>
      <c r="AU12" s="54">
        <v>15476202.939999999</v>
      </c>
      <c r="AV12" s="56">
        <v>5095272.32</v>
      </c>
      <c r="AW12" s="55">
        <v>-65076915</v>
      </c>
      <c r="AX12" s="48"/>
      <c r="AY12" s="54">
        <v>7744248.0300000003</v>
      </c>
      <c r="AZ12" s="56">
        <v>2377267.08</v>
      </c>
      <c r="BA12" s="55">
        <v>-33449128</v>
      </c>
      <c r="BB12" s="48"/>
      <c r="BC12" s="54">
        <v>3847.99</v>
      </c>
      <c r="BD12" s="56">
        <v>1182.6600000000001</v>
      </c>
      <c r="BE12" s="55">
        <v>-20281</v>
      </c>
      <c r="BF12" s="48"/>
      <c r="BG12" s="54">
        <v>6500</v>
      </c>
      <c r="BH12" s="56">
        <v>0</v>
      </c>
      <c r="BI12" s="55">
        <v>-501740</v>
      </c>
      <c r="BJ12" s="48"/>
      <c r="BK12" s="54">
        <v>0</v>
      </c>
      <c r="BL12" s="56">
        <v>5223731.7</v>
      </c>
      <c r="BM12" s="55">
        <v>-4591622</v>
      </c>
      <c r="BN12" s="48"/>
      <c r="BO12" s="54">
        <v>9579.7999999999993</v>
      </c>
      <c r="BP12" s="56">
        <v>1511.27</v>
      </c>
      <c r="BQ12" s="55">
        <v>-19951</v>
      </c>
      <c r="BR12" s="48"/>
      <c r="BS12" s="54">
        <v>0</v>
      </c>
      <c r="BT12" s="56">
        <v>0</v>
      </c>
      <c r="BU12" s="55">
        <v>-1499832</v>
      </c>
      <c r="BV12" s="48"/>
      <c r="BW12" s="54">
        <v>0</v>
      </c>
      <c r="BX12" s="56">
        <v>10476.120000000001</v>
      </c>
      <c r="BY12" s="56">
        <v>44060.89</v>
      </c>
      <c r="BZ12" s="56">
        <v>385.2</v>
      </c>
      <c r="CA12" s="56">
        <v>0</v>
      </c>
      <c r="CB12" s="56">
        <v>0</v>
      </c>
      <c r="CC12" s="55">
        <v>-167167.53</v>
      </c>
      <c r="CD12" s="7"/>
      <c r="CE12" s="54">
        <v>6.6</v>
      </c>
      <c r="CF12" s="54">
        <v>0</v>
      </c>
      <c r="CG12" s="55">
        <v>-234.21</v>
      </c>
      <c r="CH12" s="3"/>
      <c r="CI12" s="54">
        <v>0.28999999999999998</v>
      </c>
      <c r="CJ12" s="56">
        <v>0</v>
      </c>
      <c r="CK12" s="56">
        <v>0</v>
      </c>
      <c r="CL12" s="56">
        <v>0</v>
      </c>
      <c r="CM12" s="56">
        <v>0</v>
      </c>
      <c r="CN12" s="56">
        <v>0</v>
      </c>
      <c r="CO12" s="56">
        <v>0</v>
      </c>
      <c r="CP12" s="55">
        <v>0</v>
      </c>
    </row>
    <row r="13" spans="2:94" ht="99.95" customHeight="1">
      <c r="B13" s="49">
        <v>7</v>
      </c>
      <c r="C13" s="50" t="s">
        <v>78</v>
      </c>
      <c r="D13" s="51" t="s">
        <v>72</v>
      </c>
      <c r="E13" s="52"/>
      <c r="F13" s="53">
        <v>8315681.9140655585</v>
      </c>
      <c r="G13" s="3"/>
      <c r="H13" s="54">
        <v>23511572.779999997</v>
      </c>
      <c r="I13" s="55">
        <v>14155491.080000002</v>
      </c>
      <c r="J13" s="55">
        <v>-114515550</v>
      </c>
      <c r="K13" s="3"/>
      <c r="L13" s="53">
        <v>7799586.5740655549</v>
      </c>
      <c r="M13" s="3"/>
      <c r="N13" s="53">
        <v>732642.81</v>
      </c>
      <c r="O13" s="3"/>
      <c r="P13" s="54">
        <v>23803.599999999999</v>
      </c>
      <c r="Q13" s="56">
        <v>0</v>
      </c>
      <c r="R13" s="56">
        <v>489316.17</v>
      </c>
      <c r="S13" s="56">
        <v>923486.75</v>
      </c>
      <c r="T13" s="56">
        <v>3941003.03</v>
      </c>
      <c r="U13" s="56">
        <v>4811188.67</v>
      </c>
      <c r="V13" s="56">
        <v>3285034.09</v>
      </c>
      <c r="W13" s="56">
        <v>165563.43</v>
      </c>
      <c r="X13" s="53">
        <v>0</v>
      </c>
      <c r="Y13" s="56">
        <v>0</v>
      </c>
      <c r="Z13" s="56">
        <v>0</v>
      </c>
      <c r="AA13" s="53">
        <v>0</v>
      </c>
      <c r="AB13" s="53">
        <v>13639395.739999998</v>
      </c>
      <c r="AC13" s="2"/>
      <c r="AD13" s="54">
        <v>15846079.289999999</v>
      </c>
      <c r="AE13" s="56">
        <v>6471446.2700000005</v>
      </c>
      <c r="AF13" s="55">
        <v>-74451548</v>
      </c>
      <c r="AG13" s="7"/>
      <c r="AH13" s="54">
        <v>7675455.7699999996</v>
      </c>
      <c r="AI13" s="56">
        <v>3067399.38</v>
      </c>
      <c r="AJ13" s="55">
        <v>-38057184</v>
      </c>
      <c r="AK13" s="2"/>
      <c r="AL13" s="54">
        <v>0</v>
      </c>
      <c r="AM13" s="56">
        <v>4591621.88</v>
      </c>
      <c r="AN13" s="55">
        <v>0</v>
      </c>
      <c r="AO13" s="2"/>
      <c r="AP13" s="54">
        <v>-9962.2799999999843</v>
      </c>
      <c r="AQ13" s="56">
        <v>25023.550000000003</v>
      </c>
      <c r="AR13" s="55">
        <v>-2006818</v>
      </c>
      <c r="AS13" s="2"/>
      <c r="AT13" s="3"/>
      <c r="AU13" s="54">
        <v>15846079.289999999</v>
      </c>
      <c r="AV13" s="56">
        <v>6471446.2700000005</v>
      </c>
      <c r="AW13" s="55">
        <v>-74451548</v>
      </c>
      <c r="AX13" s="48"/>
      <c r="AY13" s="54">
        <v>7675455.7699999996</v>
      </c>
      <c r="AZ13" s="56">
        <v>3067399.38</v>
      </c>
      <c r="BA13" s="55">
        <v>-38057184</v>
      </c>
      <c r="BB13" s="48"/>
      <c r="BC13" s="54">
        <v>3847.99</v>
      </c>
      <c r="BD13" s="56">
        <v>1539.79</v>
      </c>
      <c r="BE13" s="55">
        <v>-22589</v>
      </c>
      <c r="BF13" s="48"/>
      <c r="BG13" s="54">
        <v>21500</v>
      </c>
      <c r="BH13" s="56">
        <v>61846.17</v>
      </c>
      <c r="BI13" s="55">
        <v>-461394</v>
      </c>
      <c r="BJ13" s="48"/>
      <c r="BK13" s="54">
        <v>0</v>
      </c>
      <c r="BL13" s="56">
        <v>4591621.88</v>
      </c>
      <c r="BM13" s="55">
        <v>0</v>
      </c>
      <c r="BN13" s="48"/>
      <c r="BO13" s="54">
        <v>4959</v>
      </c>
      <c r="BP13" s="56">
        <v>1906.86</v>
      </c>
      <c r="BQ13" s="55">
        <v>-23003</v>
      </c>
      <c r="BR13" s="48"/>
      <c r="BS13" s="54">
        <v>0</v>
      </c>
      <c r="BT13" s="56">
        <v>0</v>
      </c>
      <c r="BU13" s="55">
        <v>-1499832</v>
      </c>
      <c r="BV13" s="48"/>
      <c r="BW13" s="54">
        <v>0</v>
      </c>
      <c r="BX13" s="56">
        <v>0</v>
      </c>
      <c r="BY13" s="56">
        <v>67365.8</v>
      </c>
      <c r="BZ13" s="56">
        <v>0</v>
      </c>
      <c r="CA13" s="56">
        <v>0</v>
      </c>
      <c r="CB13" s="56">
        <v>8.6</v>
      </c>
      <c r="CC13" s="55">
        <v>-107643.67</v>
      </c>
      <c r="CD13" s="7"/>
      <c r="CE13" s="54">
        <v>6.82</v>
      </c>
      <c r="CF13" s="54">
        <v>0</v>
      </c>
      <c r="CG13" s="55">
        <v>0</v>
      </c>
      <c r="CH13" s="3"/>
      <c r="CI13" s="54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5">
        <v>0</v>
      </c>
    </row>
    <row r="14" spans="2:94" ht="99.95" customHeight="1">
      <c r="B14" s="49">
        <v>8</v>
      </c>
      <c r="C14" s="50" t="s">
        <v>71</v>
      </c>
      <c r="D14" s="51" t="s">
        <v>72</v>
      </c>
      <c r="E14" s="52"/>
      <c r="F14" s="53">
        <v>7799586.5740655549</v>
      </c>
      <c r="G14" s="3"/>
      <c r="H14" s="54">
        <v>24168617.489999998</v>
      </c>
      <c r="I14" s="55">
        <v>10990065.670000002</v>
      </c>
      <c r="J14" s="55">
        <v>-127694101</v>
      </c>
      <c r="K14" s="3"/>
      <c r="L14" s="53">
        <v>5665415.2140655518</v>
      </c>
      <c r="M14" s="3"/>
      <c r="N14" s="53">
        <v>956152.47000000009</v>
      </c>
      <c r="O14" s="3"/>
      <c r="P14" s="54">
        <v>30976.68</v>
      </c>
      <c r="Q14" s="56">
        <v>0</v>
      </c>
      <c r="R14" s="56">
        <v>476068.07</v>
      </c>
      <c r="S14" s="56">
        <v>611885.99</v>
      </c>
      <c r="T14" s="56">
        <v>3694936.97</v>
      </c>
      <c r="U14" s="56">
        <v>2331849.09</v>
      </c>
      <c r="V14" s="56">
        <v>1325673.99</v>
      </c>
      <c r="W14" s="56">
        <v>99656.04</v>
      </c>
      <c r="X14" s="53">
        <v>284847.48</v>
      </c>
      <c r="Y14" s="56">
        <v>0</v>
      </c>
      <c r="Z14" s="56">
        <v>0</v>
      </c>
      <c r="AA14" s="53">
        <v>0</v>
      </c>
      <c r="AB14" s="53">
        <v>8855894.3099999987</v>
      </c>
      <c r="AC14" s="2"/>
      <c r="AD14" s="54">
        <v>16351751.33</v>
      </c>
      <c r="AE14" s="56">
        <v>7201449.2000000011</v>
      </c>
      <c r="AF14" s="55">
        <v>-83601850</v>
      </c>
      <c r="AG14" s="7"/>
      <c r="AH14" s="54">
        <v>7772696.6399999997</v>
      </c>
      <c r="AI14" s="56">
        <v>3533613.72</v>
      </c>
      <c r="AJ14" s="55">
        <v>-42296267</v>
      </c>
      <c r="AK14" s="2"/>
      <c r="AL14" s="54">
        <v>0</v>
      </c>
      <c r="AM14" s="56">
        <v>0</v>
      </c>
      <c r="AN14" s="55">
        <v>0</v>
      </c>
      <c r="AO14" s="2"/>
      <c r="AP14" s="54">
        <v>44169.520000000004</v>
      </c>
      <c r="AQ14" s="56">
        <v>255002.75000000003</v>
      </c>
      <c r="AR14" s="55">
        <v>-1795984</v>
      </c>
      <c r="AS14" s="2"/>
      <c r="AT14" s="3"/>
      <c r="AU14" s="54">
        <v>16351751.33</v>
      </c>
      <c r="AV14" s="56">
        <v>7201449.2000000011</v>
      </c>
      <c r="AW14" s="55">
        <v>-83601850</v>
      </c>
      <c r="AX14" s="48"/>
      <c r="AY14" s="54">
        <v>7772696.6399999997</v>
      </c>
      <c r="AZ14" s="56">
        <v>3533613.72</v>
      </c>
      <c r="BA14" s="55">
        <v>-42296267</v>
      </c>
      <c r="BB14" s="48"/>
      <c r="BC14" s="54">
        <v>3847.99</v>
      </c>
      <c r="BD14" s="56">
        <v>1807.79</v>
      </c>
      <c r="BE14" s="55">
        <v>-24629</v>
      </c>
      <c r="BF14" s="48"/>
      <c r="BG14" s="54">
        <v>8000</v>
      </c>
      <c r="BH14" s="56">
        <v>223502.51</v>
      </c>
      <c r="BI14" s="55">
        <v>-245891</v>
      </c>
      <c r="BJ14" s="48"/>
      <c r="BK14" s="54">
        <v>0</v>
      </c>
      <c r="BL14" s="56">
        <v>0</v>
      </c>
      <c r="BM14" s="55">
        <v>0</v>
      </c>
      <c r="BN14" s="48"/>
      <c r="BO14" s="54">
        <v>4719.6000000000004</v>
      </c>
      <c r="BP14" s="56">
        <v>2090.52</v>
      </c>
      <c r="BQ14" s="55">
        <v>-25632</v>
      </c>
      <c r="BR14" s="48"/>
      <c r="BS14" s="54">
        <v>0</v>
      </c>
      <c r="BT14" s="56">
        <v>0</v>
      </c>
      <c r="BU14" s="55">
        <v>-1499832</v>
      </c>
      <c r="BV14" s="48"/>
      <c r="BW14" s="54">
        <v>0</v>
      </c>
      <c r="BX14" s="56">
        <v>0</v>
      </c>
      <c r="BY14" s="56">
        <v>44319.72</v>
      </c>
      <c r="BZ14" s="56">
        <v>0</v>
      </c>
      <c r="CA14" s="56">
        <v>0</v>
      </c>
      <c r="CB14" s="56">
        <v>0</v>
      </c>
      <c r="CC14" s="55">
        <v>-16717.789999999997</v>
      </c>
      <c r="CD14" s="7"/>
      <c r="CE14" s="54">
        <v>7.15</v>
      </c>
      <c r="CF14" s="54">
        <v>0</v>
      </c>
      <c r="CG14" s="55">
        <v>0</v>
      </c>
      <c r="CH14" s="3"/>
      <c r="CI14" s="54">
        <v>0.31</v>
      </c>
      <c r="CJ14" s="56">
        <v>0</v>
      </c>
      <c r="CK14" s="56">
        <v>90</v>
      </c>
      <c r="CL14" s="56">
        <v>0</v>
      </c>
      <c r="CM14" s="56">
        <v>0</v>
      </c>
      <c r="CN14" s="56">
        <v>245424.08</v>
      </c>
      <c r="CO14" s="56">
        <v>39333.089999999997</v>
      </c>
      <c r="CP14" s="55">
        <v>0</v>
      </c>
    </row>
    <row r="15" spans="2:94" ht="99.95" customHeight="1">
      <c r="B15" s="49">
        <v>9</v>
      </c>
      <c r="C15" s="50" t="s">
        <v>73</v>
      </c>
      <c r="D15" s="51" t="s">
        <v>72</v>
      </c>
      <c r="E15" s="52"/>
      <c r="F15" s="53">
        <v>5665415.2140655518</v>
      </c>
      <c r="G15" s="3"/>
      <c r="H15" s="54">
        <v>46342206.079999998</v>
      </c>
      <c r="I15" s="55">
        <v>8720837.7000000011</v>
      </c>
      <c r="J15" s="55">
        <v>-165315470</v>
      </c>
      <c r="K15" s="3"/>
      <c r="L15" s="53">
        <v>5096668.6740655508</v>
      </c>
      <c r="M15" s="3"/>
      <c r="N15" s="53">
        <v>1135126.1200000001</v>
      </c>
      <c r="O15" s="3"/>
      <c r="P15" s="54">
        <v>3074.2</v>
      </c>
      <c r="Q15" s="56">
        <v>0</v>
      </c>
      <c r="R15" s="56">
        <v>524039.67999999999</v>
      </c>
      <c r="S15" s="56">
        <v>517299.11</v>
      </c>
      <c r="T15" s="56">
        <v>3286275.76</v>
      </c>
      <c r="U15" s="56">
        <v>1885397.54</v>
      </c>
      <c r="V15" s="56">
        <v>1838433.87</v>
      </c>
      <c r="W15" s="56">
        <v>97570.74</v>
      </c>
      <c r="X15" s="53">
        <v>0.26</v>
      </c>
      <c r="Y15" s="56">
        <v>0</v>
      </c>
      <c r="Z15" s="56">
        <v>0</v>
      </c>
      <c r="AA15" s="53">
        <v>0</v>
      </c>
      <c r="AB15" s="53">
        <v>8152091.1600000001</v>
      </c>
      <c r="AC15" s="2"/>
      <c r="AD15" s="54">
        <v>29683554.41</v>
      </c>
      <c r="AE15" s="56">
        <v>5766493.7600000007</v>
      </c>
      <c r="AF15" s="55">
        <v>-107518911</v>
      </c>
      <c r="AG15" s="7"/>
      <c r="AH15" s="54">
        <v>16054316.16</v>
      </c>
      <c r="AI15" s="56">
        <v>2829508.47</v>
      </c>
      <c r="AJ15" s="55">
        <v>-55521075</v>
      </c>
      <c r="AK15" s="2"/>
      <c r="AL15" s="54">
        <v>0</v>
      </c>
      <c r="AM15" s="56">
        <v>0</v>
      </c>
      <c r="AN15" s="55">
        <v>0</v>
      </c>
      <c r="AO15" s="2"/>
      <c r="AP15" s="54">
        <v>604335.51000000013</v>
      </c>
      <c r="AQ15" s="56">
        <v>124835.46999999997</v>
      </c>
      <c r="AR15" s="55">
        <v>-2275484</v>
      </c>
      <c r="AS15" s="2"/>
      <c r="AT15" s="3"/>
      <c r="AU15" s="54">
        <v>29683554.41</v>
      </c>
      <c r="AV15" s="56">
        <v>5766493.7600000007</v>
      </c>
      <c r="AW15" s="55">
        <v>-107518911</v>
      </c>
      <c r="AX15" s="48"/>
      <c r="AY15" s="54">
        <v>16054316.16</v>
      </c>
      <c r="AZ15" s="56">
        <v>2829508.47</v>
      </c>
      <c r="BA15" s="55">
        <v>-55521075</v>
      </c>
      <c r="BB15" s="48"/>
      <c r="BC15" s="54">
        <v>11543.97</v>
      </c>
      <c r="BD15" s="56">
        <v>1447.56</v>
      </c>
      <c r="BE15" s="55">
        <v>-34725</v>
      </c>
      <c r="BF15" s="48"/>
      <c r="BG15" s="54">
        <v>645063.37</v>
      </c>
      <c r="BH15" s="56">
        <v>178967.58</v>
      </c>
      <c r="BI15" s="55">
        <v>-711987</v>
      </c>
      <c r="BJ15" s="48"/>
      <c r="BK15" s="54">
        <v>0</v>
      </c>
      <c r="BL15" s="56">
        <v>0</v>
      </c>
      <c r="BM15" s="55">
        <v>0</v>
      </c>
      <c r="BN15" s="48"/>
      <c r="BO15" s="54">
        <v>4981.8</v>
      </c>
      <c r="BP15" s="56">
        <v>1673.96</v>
      </c>
      <c r="BQ15" s="55">
        <v>-28940</v>
      </c>
      <c r="BR15" s="48"/>
      <c r="BS15" s="54">
        <v>0</v>
      </c>
      <c r="BT15" s="56">
        <v>0</v>
      </c>
      <c r="BU15" s="55">
        <v>-1499832</v>
      </c>
      <c r="BV15" s="48"/>
      <c r="BW15" s="54">
        <v>2568.8000000000002</v>
      </c>
      <c r="BX15" s="56">
        <v>0</v>
      </c>
      <c r="BY15" s="56">
        <v>37503.69</v>
      </c>
      <c r="BZ15" s="56">
        <v>0</v>
      </c>
      <c r="CA15" s="56">
        <v>0</v>
      </c>
      <c r="CB15" s="56">
        <v>-22.5</v>
      </c>
      <c r="CC15" s="55">
        <v>-97303.62</v>
      </c>
      <c r="CD15" s="7"/>
      <c r="CE15" s="54">
        <v>6.07</v>
      </c>
      <c r="CF15" s="54">
        <v>0</v>
      </c>
      <c r="CG15" s="55">
        <v>0</v>
      </c>
      <c r="CH15" s="3"/>
      <c r="CI15" s="54">
        <v>0.26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5">
        <v>0</v>
      </c>
    </row>
    <row r="16" spans="2:94" ht="99.95" hidden="1" customHeight="1">
      <c r="B16" s="57">
        <v>10</v>
      </c>
      <c r="C16" s="58" t="s">
        <v>74</v>
      </c>
      <c r="D16" s="59"/>
      <c r="E16" s="60"/>
      <c r="F16" s="61">
        <v>5096668.6740655508</v>
      </c>
      <c r="G16" s="62"/>
      <c r="H16" s="63">
        <v>0</v>
      </c>
      <c r="I16" s="64">
        <v>0</v>
      </c>
      <c r="J16" s="64">
        <v>-165315470</v>
      </c>
      <c r="K16" s="62"/>
      <c r="L16" s="61">
        <v>5096668.6740655508</v>
      </c>
      <c r="M16" s="62"/>
      <c r="N16" s="61">
        <v>1135126.1200000001</v>
      </c>
      <c r="O16" s="62"/>
      <c r="P16" s="63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1">
        <v>0</v>
      </c>
      <c r="Y16" s="65">
        <v>0</v>
      </c>
      <c r="Z16" s="65">
        <v>0</v>
      </c>
      <c r="AA16" s="61">
        <v>0</v>
      </c>
      <c r="AB16" s="61">
        <v>0</v>
      </c>
      <c r="AC16" s="66"/>
      <c r="AD16" s="63">
        <v>0</v>
      </c>
      <c r="AE16" s="65">
        <v>0</v>
      </c>
      <c r="AF16" s="64">
        <v>-107518911</v>
      </c>
      <c r="AG16" s="67"/>
      <c r="AH16" s="63">
        <v>0</v>
      </c>
      <c r="AI16" s="65">
        <v>0</v>
      </c>
      <c r="AJ16" s="64">
        <v>-55521075</v>
      </c>
      <c r="AK16" s="66"/>
      <c r="AL16" s="63">
        <v>0</v>
      </c>
      <c r="AM16" s="65">
        <v>0</v>
      </c>
      <c r="AN16" s="64">
        <v>0</v>
      </c>
      <c r="AO16" s="66"/>
      <c r="AP16" s="63">
        <v>0</v>
      </c>
      <c r="AQ16" s="65">
        <v>0</v>
      </c>
      <c r="AR16" s="64">
        <v>-2275484</v>
      </c>
      <c r="AS16" s="66"/>
      <c r="AT16" s="62"/>
      <c r="AU16" s="63">
        <v>0</v>
      </c>
      <c r="AV16" s="65">
        <v>0</v>
      </c>
      <c r="AW16" s="64">
        <v>-107518911</v>
      </c>
      <c r="AX16" s="68"/>
      <c r="AY16" s="63">
        <v>0</v>
      </c>
      <c r="AZ16" s="65">
        <v>0</v>
      </c>
      <c r="BA16" s="64">
        <v>-55521075</v>
      </c>
      <c r="BB16" s="68"/>
      <c r="BC16" s="63">
        <v>0</v>
      </c>
      <c r="BD16" s="65">
        <v>0</v>
      </c>
      <c r="BE16" s="64">
        <v>-34725</v>
      </c>
      <c r="BF16" s="68"/>
      <c r="BG16" s="63">
        <v>0</v>
      </c>
      <c r="BH16" s="65">
        <v>0</v>
      </c>
      <c r="BI16" s="64">
        <v>-711987</v>
      </c>
      <c r="BJ16" s="68"/>
      <c r="BK16" s="63">
        <v>0</v>
      </c>
      <c r="BL16" s="65">
        <v>0</v>
      </c>
      <c r="BM16" s="64">
        <v>0</v>
      </c>
      <c r="BN16" s="68"/>
      <c r="BO16" s="63">
        <v>0</v>
      </c>
      <c r="BP16" s="65">
        <v>0</v>
      </c>
      <c r="BQ16" s="64">
        <v>-28940</v>
      </c>
      <c r="BR16" s="68"/>
      <c r="BS16" s="63">
        <v>0</v>
      </c>
      <c r="BT16" s="65">
        <v>0</v>
      </c>
      <c r="BU16" s="64">
        <v>-1499832</v>
      </c>
      <c r="BV16" s="68"/>
      <c r="BW16" s="63">
        <v>0</v>
      </c>
      <c r="BX16" s="65">
        <v>0</v>
      </c>
      <c r="BY16" s="65">
        <v>0</v>
      </c>
      <c r="BZ16" s="65">
        <v>0</v>
      </c>
      <c r="CA16" s="65">
        <v>0</v>
      </c>
      <c r="CB16" s="65">
        <v>0</v>
      </c>
      <c r="CC16" s="64">
        <v>0</v>
      </c>
      <c r="CD16" s="67"/>
      <c r="CE16" s="63">
        <v>0</v>
      </c>
      <c r="CF16" s="63">
        <v>0</v>
      </c>
      <c r="CG16" s="64">
        <v>0</v>
      </c>
      <c r="CH16" s="62"/>
      <c r="CI16" s="63">
        <v>0</v>
      </c>
      <c r="CJ16" s="65">
        <v>0</v>
      </c>
      <c r="CK16" s="65">
        <v>0</v>
      </c>
      <c r="CL16" s="65">
        <v>0</v>
      </c>
      <c r="CM16" s="65">
        <v>0</v>
      </c>
      <c r="CN16" s="65">
        <v>0</v>
      </c>
      <c r="CO16" s="65">
        <v>0</v>
      </c>
      <c r="CP16" s="64">
        <v>0</v>
      </c>
    </row>
    <row r="17" spans="1:94" ht="99.95" hidden="1" customHeight="1">
      <c r="B17" s="57">
        <v>11</v>
      </c>
      <c r="C17" s="58" t="s">
        <v>75</v>
      </c>
      <c r="D17" s="59"/>
      <c r="E17" s="60"/>
      <c r="F17" s="61">
        <v>5096668.6740655508</v>
      </c>
      <c r="G17" s="62"/>
      <c r="H17" s="63">
        <v>0</v>
      </c>
      <c r="I17" s="64">
        <v>0</v>
      </c>
      <c r="J17" s="64">
        <v>-165315470</v>
      </c>
      <c r="K17" s="62"/>
      <c r="L17" s="61">
        <v>5096668.6740655508</v>
      </c>
      <c r="M17" s="62"/>
      <c r="N17" s="61">
        <v>1135126.1200000001</v>
      </c>
      <c r="O17" s="62"/>
      <c r="P17" s="63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1">
        <v>0</v>
      </c>
      <c r="Y17" s="65">
        <v>0</v>
      </c>
      <c r="Z17" s="65">
        <v>0</v>
      </c>
      <c r="AA17" s="61">
        <v>0</v>
      </c>
      <c r="AB17" s="61">
        <v>0</v>
      </c>
      <c r="AC17" s="66"/>
      <c r="AD17" s="63">
        <v>0</v>
      </c>
      <c r="AE17" s="65">
        <v>0</v>
      </c>
      <c r="AF17" s="64">
        <v>-107518911</v>
      </c>
      <c r="AG17" s="67"/>
      <c r="AH17" s="63">
        <v>0</v>
      </c>
      <c r="AI17" s="65">
        <v>0</v>
      </c>
      <c r="AJ17" s="64">
        <v>-55521075</v>
      </c>
      <c r="AK17" s="66"/>
      <c r="AL17" s="63">
        <v>0</v>
      </c>
      <c r="AM17" s="65">
        <v>0</v>
      </c>
      <c r="AN17" s="64">
        <v>0</v>
      </c>
      <c r="AO17" s="66"/>
      <c r="AP17" s="63">
        <v>0</v>
      </c>
      <c r="AQ17" s="65">
        <v>0</v>
      </c>
      <c r="AR17" s="64">
        <v>-2275484</v>
      </c>
      <c r="AS17" s="66"/>
      <c r="AT17" s="62"/>
      <c r="AU17" s="63">
        <v>0</v>
      </c>
      <c r="AV17" s="65">
        <v>0</v>
      </c>
      <c r="AW17" s="64">
        <v>-107518911</v>
      </c>
      <c r="AX17" s="68"/>
      <c r="AY17" s="63">
        <v>0</v>
      </c>
      <c r="AZ17" s="65">
        <v>0</v>
      </c>
      <c r="BA17" s="64">
        <v>-55521075</v>
      </c>
      <c r="BB17" s="68"/>
      <c r="BC17" s="63">
        <v>0</v>
      </c>
      <c r="BD17" s="65">
        <v>0</v>
      </c>
      <c r="BE17" s="64">
        <v>-34725</v>
      </c>
      <c r="BF17" s="68"/>
      <c r="BG17" s="63">
        <v>0</v>
      </c>
      <c r="BH17" s="65">
        <v>0</v>
      </c>
      <c r="BI17" s="64">
        <v>-711987</v>
      </c>
      <c r="BJ17" s="68"/>
      <c r="BK17" s="63">
        <v>0</v>
      </c>
      <c r="BL17" s="65">
        <v>0</v>
      </c>
      <c r="BM17" s="64">
        <v>0</v>
      </c>
      <c r="BN17" s="68"/>
      <c r="BO17" s="63">
        <v>0</v>
      </c>
      <c r="BP17" s="65">
        <v>0</v>
      </c>
      <c r="BQ17" s="64">
        <v>-28940</v>
      </c>
      <c r="BR17" s="68"/>
      <c r="BS17" s="63">
        <v>0</v>
      </c>
      <c r="BT17" s="65">
        <v>0</v>
      </c>
      <c r="BU17" s="64">
        <v>-1499832</v>
      </c>
      <c r="BV17" s="68"/>
      <c r="BW17" s="63">
        <v>0</v>
      </c>
      <c r="BX17" s="65">
        <v>0</v>
      </c>
      <c r="BY17" s="65">
        <v>0</v>
      </c>
      <c r="BZ17" s="65">
        <v>0</v>
      </c>
      <c r="CA17" s="65">
        <v>0</v>
      </c>
      <c r="CB17" s="65">
        <v>0</v>
      </c>
      <c r="CC17" s="64">
        <v>0</v>
      </c>
      <c r="CD17" s="67"/>
      <c r="CE17" s="63">
        <v>0</v>
      </c>
      <c r="CF17" s="63">
        <v>0</v>
      </c>
      <c r="CG17" s="64">
        <v>0</v>
      </c>
      <c r="CH17" s="62"/>
      <c r="CI17" s="63">
        <v>0</v>
      </c>
      <c r="CJ17" s="65">
        <v>0</v>
      </c>
      <c r="CK17" s="65">
        <v>0</v>
      </c>
      <c r="CL17" s="65">
        <v>0</v>
      </c>
      <c r="CM17" s="65">
        <v>0</v>
      </c>
      <c r="CN17" s="65">
        <v>0</v>
      </c>
      <c r="CO17" s="65">
        <v>0</v>
      </c>
      <c r="CP17" s="64">
        <v>0</v>
      </c>
    </row>
    <row r="18" spans="1:94" ht="99.95" customHeight="1">
      <c r="B18" s="49">
        <v>12</v>
      </c>
      <c r="C18" s="50" t="s">
        <v>76</v>
      </c>
      <c r="D18" s="51" t="s">
        <v>72</v>
      </c>
      <c r="E18" s="52"/>
      <c r="F18" s="53">
        <v>5096668.6740655508</v>
      </c>
      <c r="G18" s="3"/>
      <c r="H18" s="54">
        <v>22367633.66</v>
      </c>
      <c r="I18" s="55">
        <v>10765969.330000002</v>
      </c>
      <c r="J18" s="55">
        <v>-176917136</v>
      </c>
      <c r="K18" s="3"/>
      <c r="L18" s="53">
        <v>55236591.004065543</v>
      </c>
      <c r="M18" s="3"/>
      <c r="N18" s="53">
        <v>70019.190000000177</v>
      </c>
      <c r="O18" s="3"/>
      <c r="P18" s="54">
        <v>27627.37</v>
      </c>
      <c r="Q18" s="56">
        <v>0</v>
      </c>
      <c r="R18" s="56">
        <v>465101.55</v>
      </c>
      <c r="S18" s="56">
        <v>476174.4</v>
      </c>
      <c r="T18" s="56">
        <v>3869976.89</v>
      </c>
      <c r="U18" s="56">
        <v>4182631.75</v>
      </c>
      <c r="V18" s="56">
        <v>718336.04</v>
      </c>
      <c r="W18" s="56">
        <v>65773.37</v>
      </c>
      <c r="X18" s="53">
        <v>270.29000000000002</v>
      </c>
      <c r="Y18" s="56">
        <v>0</v>
      </c>
      <c r="Z18" s="56">
        <v>50000000</v>
      </c>
      <c r="AA18" s="53">
        <v>1100000</v>
      </c>
      <c r="AB18" s="53">
        <v>60905891.659999996</v>
      </c>
      <c r="AC18" s="2"/>
      <c r="AD18" s="54">
        <v>15020937.67</v>
      </c>
      <c r="AE18" s="56">
        <v>6704728.6700000018</v>
      </c>
      <c r="AF18" s="55">
        <v>-115835120</v>
      </c>
      <c r="AG18" s="7"/>
      <c r="AH18" s="54">
        <v>7255012.21</v>
      </c>
      <c r="AI18" s="56">
        <v>3926922.6400000006</v>
      </c>
      <c r="AJ18" s="55">
        <v>-58849165</v>
      </c>
      <c r="AK18" s="2"/>
      <c r="AL18" s="54">
        <v>0</v>
      </c>
      <c r="AM18" s="56">
        <v>0</v>
      </c>
      <c r="AN18" s="55">
        <v>0</v>
      </c>
      <c r="AO18" s="2"/>
      <c r="AP18" s="54">
        <v>91683.780000000013</v>
      </c>
      <c r="AQ18" s="56">
        <v>134318.02000000002</v>
      </c>
      <c r="AR18" s="55">
        <v>-2232851</v>
      </c>
      <c r="AS18" s="2"/>
      <c r="AT18" s="3"/>
      <c r="AU18" s="54">
        <v>15020937.67</v>
      </c>
      <c r="AV18" s="56">
        <v>6704728.6700000018</v>
      </c>
      <c r="AW18" s="55">
        <v>-115835120</v>
      </c>
      <c r="AX18" s="48"/>
      <c r="AY18" s="54">
        <v>7255012.21</v>
      </c>
      <c r="AZ18" s="56">
        <v>3926922.6400000006</v>
      </c>
      <c r="BA18" s="55">
        <v>-58849165</v>
      </c>
      <c r="BB18" s="48"/>
      <c r="BC18" s="54">
        <v>3847.99</v>
      </c>
      <c r="BD18" s="56">
        <v>13982.48</v>
      </c>
      <c r="BE18" s="55">
        <v>-24591</v>
      </c>
      <c r="BF18" s="48"/>
      <c r="BG18" s="54">
        <v>8000</v>
      </c>
      <c r="BH18" s="56">
        <v>34886.5</v>
      </c>
      <c r="BI18" s="55">
        <v>-685101</v>
      </c>
      <c r="BJ18" s="48"/>
      <c r="BK18" s="54">
        <v>0</v>
      </c>
      <c r="BL18" s="56">
        <v>0</v>
      </c>
      <c r="BM18" s="55">
        <v>0</v>
      </c>
      <c r="BN18" s="48"/>
      <c r="BO18" s="54">
        <v>4928.6000000000004</v>
      </c>
      <c r="BP18" s="56">
        <v>10541.85</v>
      </c>
      <c r="BQ18" s="55">
        <v>-23327</v>
      </c>
      <c r="BR18" s="48"/>
      <c r="BS18" s="54">
        <v>0</v>
      </c>
      <c r="BT18" s="56">
        <v>0</v>
      </c>
      <c r="BU18" s="55">
        <v>-1499832</v>
      </c>
      <c r="BV18" s="48"/>
      <c r="BW18" s="54">
        <v>1692.74</v>
      </c>
      <c r="BX18" s="56">
        <v>37544.99</v>
      </c>
      <c r="BY18" s="56">
        <v>33864.160000000003</v>
      </c>
      <c r="BZ18" s="56">
        <v>1788.1</v>
      </c>
      <c r="CA18" s="56">
        <v>0</v>
      </c>
      <c r="CB18" s="56">
        <v>17.2</v>
      </c>
      <c r="CC18" s="55">
        <v>0</v>
      </c>
      <c r="CD18" s="7"/>
      <c r="CE18" s="54">
        <v>6.57</v>
      </c>
      <c r="CF18" s="54">
        <v>0</v>
      </c>
      <c r="CG18" s="55">
        <v>0</v>
      </c>
      <c r="CH18" s="3"/>
      <c r="CI18" s="54">
        <v>0.28999999999999998</v>
      </c>
      <c r="CJ18" s="56">
        <v>0</v>
      </c>
      <c r="CK18" s="56">
        <v>270</v>
      </c>
      <c r="CL18" s="56">
        <v>0</v>
      </c>
      <c r="CM18" s="56">
        <v>0</v>
      </c>
      <c r="CN18" s="56">
        <v>0</v>
      </c>
      <c r="CO18" s="56">
        <v>0</v>
      </c>
      <c r="CP18" s="55">
        <v>0</v>
      </c>
    </row>
    <row r="19" spans="1:94" ht="99.95" customHeight="1">
      <c r="B19" s="49">
        <v>13</v>
      </c>
      <c r="C19" s="50" t="s">
        <v>77</v>
      </c>
      <c r="D19" s="51" t="s">
        <v>72</v>
      </c>
      <c r="E19" s="52"/>
      <c r="F19" s="53">
        <v>55236591.004065543</v>
      </c>
      <c r="G19" s="3"/>
      <c r="H19" s="54">
        <v>23627683.110000003</v>
      </c>
      <c r="I19" s="55">
        <v>63278023.100000001</v>
      </c>
      <c r="J19" s="55">
        <v>-137266796</v>
      </c>
      <c r="K19" s="3"/>
      <c r="L19" s="53">
        <v>7606466.1640655324</v>
      </c>
      <c r="M19" s="3"/>
      <c r="N19" s="53">
        <v>74725.700000000172</v>
      </c>
      <c r="O19" s="3"/>
      <c r="P19" s="54">
        <v>32083.360000000001</v>
      </c>
      <c r="Q19" s="56">
        <v>0</v>
      </c>
      <c r="R19" s="56">
        <v>1067791.06</v>
      </c>
      <c r="S19" s="56">
        <v>430348.38</v>
      </c>
      <c r="T19" s="56">
        <v>5752245.1799999997</v>
      </c>
      <c r="U19" s="56">
        <v>1643166.38</v>
      </c>
      <c r="V19" s="56">
        <v>1348079.04</v>
      </c>
      <c r="W19" s="56">
        <v>56325.56</v>
      </c>
      <c r="X19" s="53">
        <v>779.51</v>
      </c>
      <c r="Y19" s="56">
        <v>5317079.79</v>
      </c>
      <c r="Z19" s="56">
        <v>0</v>
      </c>
      <c r="AA19" s="53">
        <v>0</v>
      </c>
      <c r="AB19" s="53">
        <v>15647898.259999998</v>
      </c>
      <c r="AC19" s="2"/>
      <c r="AD19" s="54">
        <v>14697466.960000001</v>
      </c>
      <c r="AE19" s="56">
        <v>40767772.710000001</v>
      </c>
      <c r="AF19" s="55">
        <v>-89764814</v>
      </c>
      <c r="AG19" s="7"/>
      <c r="AH19" s="54">
        <v>7388684.8499999996</v>
      </c>
      <c r="AI19" s="56">
        <v>20980501.109999999</v>
      </c>
      <c r="AJ19" s="55">
        <v>-45257349</v>
      </c>
      <c r="AK19" s="2"/>
      <c r="AL19" s="54">
        <v>0</v>
      </c>
      <c r="AM19" s="56">
        <v>0</v>
      </c>
      <c r="AN19" s="55">
        <v>0</v>
      </c>
      <c r="AO19" s="2"/>
      <c r="AP19" s="54">
        <v>1541531.3</v>
      </c>
      <c r="AQ19" s="56">
        <v>1529749.28</v>
      </c>
      <c r="AR19" s="55">
        <v>-2244633</v>
      </c>
      <c r="AS19" s="2"/>
      <c r="AT19" s="3"/>
      <c r="AU19" s="54">
        <v>14697466.960000001</v>
      </c>
      <c r="AV19" s="56">
        <v>40767772.710000001</v>
      </c>
      <c r="AW19" s="55">
        <v>-89764814</v>
      </c>
      <c r="AX19" s="48"/>
      <c r="AY19" s="54">
        <v>7388684.8499999996</v>
      </c>
      <c r="AZ19" s="56">
        <v>20980501.109999999</v>
      </c>
      <c r="BA19" s="55">
        <v>-45257349</v>
      </c>
      <c r="BB19" s="48"/>
      <c r="BC19" s="54">
        <v>3847.99</v>
      </c>
      <c r="BD19" s="56">
        <v>1947.4699999999993</v>
      </c>
      <c r="BE19" s="55">
        <v>-26492</v>
      </c>
      <c r="BF19" s="48"/>
      <c r="BG19" s="54">
        <v>8000</v>
      </c>
      <c r="BH19" s="56">
        <v>5026.6500000000015</v>
      </c>
      <c r="BI19" s="55">
        <v>-688074</v>
      </c>
      <c r="BJ19" s="48"/>
      <c r="BK19" s="54">
        <v>0</v>
      </c>
      <c r="BL19" s="56">
        <v>0</v>
      </c>
      <c r="BM19" s="55">
        <v>0</v>
      </c>
      <c r="BN19" s="48"/>
      <c r="BO19" s="54">
        <v>11221.4</v>
      </c>
      <c r="BP19" s="56">
        <v>4313.25</v>
      </c>
      <c r="BQ19" s="55">
        <v>-30235</v>
      </c>
      <c r="BR19" s="48"/>
      <c r="BS19" s="54">
        <v>0</v>
      </c>
      <c r="BT19" s="56">
        <v>0</v>
      </c>
      <c r="BU19" s="55">
        <v>-1499832</v>
      </c>
      <c r="BV19" s="48"/>
      <c r="BW19" s="54">
        <v>0</v>
      </c>
      <c r="BX19" s="56">
        <v>0</v>
      </c>
      <c r="BY19" s="56">
        <v>30808.89</v>
      </c>
      <c r="BZ19" s="56">
        <v>0</v>
      </c>
      <c r="CA19" s="56">
        <v>0</v>
      </c>
      <c r="CB19" s="56">
        <v>1495420.69</v>
      </c>
      <c r="CC19" s="55">
        <v>-7767.670000000001</v>
      </c>
      <c r="CD19" s="7"/>
      <c r="CE19" s="54">
        <v>5.98</v>
      </c>
      <c r="CF19" s="54">
        <v>0</v>
      </c>
      <c r="CG19" s="55">
        <v>326.12</v>
      </c>
      <c r="CH19" s="3"/>
      <c r="CI19" s="54">
        <v>779.51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5">
        <v>0</v>
      </c>
    </row>
    <row r="20" spans="1:94" ht="99.95" customHeight="1">
      <c r="B20" s="49">
        <v>14</v>
      </c>
      <c r="C20" s="50" t="s">
        <v>78</v>
      </c>
      <c r="D20" s="51" t="s">
        <v>72</v>
      </c>
      <c r="E20" s="52"/>
      <c r="F20" s="53">
        <v>7606466.1640655324</v>
      </c>
      <c r="G20" s="3"/>
      <c r="H20" s="54">
        <v>23580509.949999999</v>
      </c>
      <c r="I20" s="55">
        <v>13583448.750000002</v>
      </c>
      <c r="J20" s="55">
        <v>-147263857</v>
      </c>
      <c r="K20" s="3"/>
      <c r="L20" s="53">
        <v>4584050.3540655281</v>
      </c>
      <c r="M20" s="3"/>
      <c r="N20" s="53">
        <v>87088.980000000171</v>
      </c>
      <c r="O20" s="3"/>
      <c r="P20" s="54">
        <v>31363.200000000001</v>
      </c>
      <c r="Q20" s="56">
        <v>0</v>
      </c>
      <c r="R20" s="56">
        <v>405611.33</v>
      </c>
      <c r="S20" s="56">
        <v>681781.01</v>
      </c>
      <c r="T20" s="56">
        <v>3245723.66</v>
      </c>
      <c r="U20" s="56">
        <v>3549703.26</v>
      </c>
      <c r="V20" s="56">
        <v>2556583.87</v>
      </c>
      <c r="W20" s="56">
        <v>90266.32</v>
      </c>
      <c r="X20" s="53">
        <v>0.28999999999999998</v>
      </c>
      <c r="Y20" s="56">
        <v>0</v>
      </c>
      <c r="Z20" s="56">
        <v>0</v>
      </c>
      <c r="AA20" s="53">
        <v>0</v>
      </c>
      <c r="AB20" s="53">
        <v>10561032.939999999</v>
      </c>
      <c r="AC20" s="2"/>
      <c r="AD20" s="54">
        <v>15843448.16</v>
      </c>
      <c r="AE20" s="56">
        <v>9107217.1600000001</v>
      </c>
      <c r="AF20" s="55">
        <v>-96501045</v>
      </c>
      <c r="AG20" s="7"/>
      <c r="AH20" s="54">
        <v>7672149.1699999999</v>
      </c>
      <c r="AI20" s="56">
        <v>4411314.6900000004</v>
      </c>
      <c r="AJ20" s="55">
        <v>-48518183</v>
      </c>
      <c r="AK20" s="2"/>
      <c r="AL20" s="54">
        <v>0</v>
      </c>
      <c r="AM20" s="56">
        <v>0</v>
      </c>
      <c r="AN20" s="55">
        <v>0</v>
      </c>
      <c r="AO20" s="2"/>
      <c r="AP20" s="54">
        <v>64912.619999999995</v>
      </c>
      <c r="AQ20" s="56">
        <v>64916.899999999994</v>
      </c>
      <c r="AR20" s="55">
        <v>-2244629</v>
      </c>
      <c r="AS20" s="2"/>
      <c r="AT20" s="3"/>
      <c r="AU20" s="54">
        <v>15843448.16</v>
      </c>
      <c r="AV20" s="56">
        <v>9107217.1600000001</v>
      </c>
      <c r="AW20" s="55">
        <v>-96501045</v>
      </c>
      <c r="AX20" s="48"/>
      <c r="AY20" s="54">
        <v>7672149.1699999999</v>
      </c>
      <c r="AZ20" s="56">
        <v>4411314.6900000004</v>
      </c>
      <c r="BA20" s="55">
        <v>-48518183</v>
      </c>
      <c r="BB20" s="48"/>
      <c r="BC20" s="54">
        <v>3848.32</v>
      </c>
      <c r="BD20" s="56">
        <v>2211.5500000000002</v>
      </c>
      <c r="BE20" s="55">
        <v>-28129</v>
      </c>
      <c r="BF20" s="48"/>
      <c r="BG20" s="54">
        <v>8000</v>
      </c>
      <c r="BH20" s="56">
        <v>12356.7</v>
      </c>
      <c r="BI20" s="55">
        <v>-683717</v>
      </c>
      <c r="BJ20" s="48"/>
      <c r="BK20" s="54">
        <v>0</v>
      </c>
      <c r="BL20" s="56">
        <v>0</v>
      </c>
      <c r="BM20" s="55">
        <v>0</v>
      </c>
      <c r="BN20" s="48"/>
      <c r="BO20" s="54">
        <v>5565.74</v>
      </c>
      <c r="BP20" s="56">
        <v>2850.09</v>
      </c>
      <c r="BQ20" s="55">
        <v>-32951</v>
      </c>
      <c r="BR20" s="48"/>
      <c r="BS20" s="54">
        <v>0</v>
      </c>
      <c r="BT20" s="56">
        <v>0</v>
      </c>
      <c r="BU20" s="55">
        <v>-1499832</v>
      </c>
      <c r="BV20" s="48"/>
      <c r="BW20" s="54">
        <v>0</v>
      </c>
      <c r="BX20" s="56">
        <v>0</v>
      </c>
      <c r="BY20" s="56">
        <v>47293.36</v>
      </c>
      <c r="BZ20" s="56">
        <v>0</v>
      </c>
      <c r="CA20" s="56">
        <v>0</v>
      </c>
      <c r="CB20" s="56">
        <v>205.2</v>
      </c>
      <c r="CC20" s="55">
        <v>0</v>
      </c>
      <c r="CD20" s="7"/>
      <c r="CE20" s="54">
        <v>6.58</v>
      </c>
      <c r="CF20" s="54">
        <v>0</v>
      </c>
      <c r="CG20" s="55">
        <v>0</v>
      </c>
      <c r="CH20" s="3"/>
      <c r="CI20" s="54">
        <v>0.28999999999999998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5">
        <v>0</v>
      </c>
    </row>
    <row r="21" spans="1:94" ht="99.95" customHeight="1">
      <c r="B21" s="49">
        <v>15</v>
      </c>
      <c r="C21" s="50" t="s">
        <v>71</v>
      </c>
      <c r="D21" s="51" t="s">
        <v>72</v>
      </c>
      <c r="E21" s="52"/>
      <c r="F21" s="53">
        <v>4584050.3540655281</v>
      </c>
      <c r="G21" s="3"/>
      <c r="H21" s="54">
        <v>26835910.23</v>
      </c>
      <c r="I21" s="55">
        <v>7291502.919999999</v>
      </c>
      <c r="J21" s="55">
        <v>-166808264</v>
      </c>
      <c r="K21" s="3"/>
      <c r="L21" s="53">
        <v>6274421.3840655303</v>
      </c>
      <c r="M21" s="3"/>
      <c r="N21" s="53">
        <v>93748.750000000175</v>
      </c>
      <c r="O21" s="3"/>
      <c r="P21" s="54">
        <v>14663.11</v>
      </c>
      <c r="Q21" s="56">
        <v>0</v>
      </c>
      <c r="R21" s="56">
        <v>365736.7</v>
      </c>
      <c r="S21" s="56">
        <v>482178.3</v>
      </c>
      <c r="T21" s="56">
        <v>3626518.45</v>
      </c>
      <c r="U21" s="56">
        <v>3035749.2</v>
      </c>
      <c r="V21" s="56">
        <v>1409875.96</v>
      </c>
      <c r="W21" s="56">
        <v>47151.96</v>
      </c>
      <c r="X21" s="53">
        <v>0.27</v>
      </c>
      <c r="Y21" s="56">
        <v>0</v>
      </c>
      <c r="Z21" s="56">
        <v>0</v>
      </c>
      <c r="AA21" s="53">
        <v>0</v>
      </c>
      <c r="AB21" s="53">
        <v>8981873.9500000011</v>
      </c>
      <c r="AC21" s="2"/>
      <c r="AD21" s="54">
        <v>16039872.74</v>
      </c>
      <c r="AE21" s="56">
        <v>4903886.18</v>
      </c>
      <c r="AF21" s="55">
        <v>-107637032</v>
      </c>
      <c r="AG21" s="7"/>
      <c r="AH21" s="54">
        <v>7677515.6100000003</v>
      </c>
      <c r="AI21" s="56">
        <v>2375323.2799999998</v>
      </c>
      <c r="AJ21" s="55">
        <v>-53820375</v>
      </c>
      <c r="AK21" s="2"/>
      <c r="AL21" s="54">
        <v>3100000</v>
      </c>
      <c r="AM21" s="56">
        <v>0</v>
      </c>
      <c r="AN21" s="55">
        <v>-3100000</v>
      </c>
      <c r="AO21" s="2"/>
      <c r="AP21" s="54">
        <v>18521.88</v>
      </c>
      <c r="AQ21" s="56">
        <v>12293.460000000003</v>
      </c>
      <c r="AR21" s="55">
        <v>-2250857</v>
      </c>
      <c r="AS21" s="2"/>
      <c r="AT21" s="3"/>
      <c r="AU21" s="54">
        <v>16039872.74</v>
      </c>
      <c r="AV21" s="56">
        <v>4903886.18</v>
      </c>
      <c r="AW21" s="55">
        <v>-107637032</v>
      </c>
      <c r="AX21" s="48"/>
      <c r="AY21" s="54">
        <v>7677515.6100000003</v>
      </c>
      <c r="AZ21" s="56">
        <v>2375323.2799999998</v>
      </c>
      <c r="BA21" s="55">
        <v>-53820375</v>
      </c>
      <c r="BB21" s="48"/>
      <c r="BC21" s="54">
        <v>3723.88</v>
      </c>
      <c r="BD21" s="56">
        <v>1190.8399999999999</v>
      </c>
      <c r="BE21" s="55">
        <v>-30662</v>
      </c>
      <c r="BF21" s="48"/>
      <c r="BG21" s="54">
        <v>8000</v>
      </c>
      <c r="BH21" s="56">
        <v>6653.56</v>
      </c>
      <c r="BI21" s="55">
        <v>-685063</v>
      </c>
      <c r="BJ21" s="48"/>
      <c r="BK21" s="54">
        <v>3100000</v>
      </c>
      <c r="BL21" s="56">
        <v>0</v>
      </c>
      <c r="BM21" s="55">
        <v>-3100000</v>
      </c>
      <c r="BN21" s="48"/>
      <c r="BO21" s="54">
        <v>3883.6</v>
      </c>
      <c r="BP21" s="56">
        <v>1534.66</v>
      </c>
      <c r="BQ21" s="55">
        <v>-35300</v>
      </c>
      <c r="BR21" s="48"/>
      <c r="BS21" s="54">
        <v>0</v>
      </c>
      <c r="BT21" s="56">
        <v>0</v>
      </c>
      <c r="BU21" s="55">
        <v>-1499832</v>
      </c>
      <c r="BV21" s="48"/>
      <c r="BW21" s="54">
        <v>0</v>
      </c>
      <c r="BX21" s="56">
        <v>0</v>
      </c>
      <c r="BY21" s="56">
        <v>33301.93</v>
      </c>
      <c r="BZ21" s="56">
        <v>0</v>
      </c>
      <c r="CA21" s="56">
        <v>0</v>
      </c>
      <c r="CB21" s="56">
        <v>669.6</v>
      </c>
      <c r="CC21" s="55">
        <v>-31057.13</v>
      </c>
      <c r="CD21" s="7"/>
      <c r="CE21" s="54">
        <v>6.21</v>
      </c>
      <c r="CF21" s="54">
        <v>0</v>
      </c>
      <c r="CG21" s="55">
        <v>0</v>
      </c>
      <c r="CH21" s="3"/>
      <c r="CI21" s="54">
        <v>0.27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5">
        <v>0</v>
      </c>
    </row>
    <row r="22" spans="1:94" ht="99.95" customHeight="1">
      <c r="B22" s="49">
        <v>16</v>
      </c>
      <c r="C22" s="50" t="s">
        <v>73</v>
      </c>
      <c r="D22" s="51" t="s">
        <v>72</v>
      </c>
      <c r="E22" s="52"/>
      <c r="F22" s="53">
        <v>6274421.3840655303</v>
      </c>
      <c r="G22" s="3"/>
      <c r="H22" s="54">
        <v>46262059.539999999</v>
      </c>
      <c r="I22" s="55">
        <v>9685677.6800000016</v>
      </c>
      <c r="J22" s="55">
        <v>-203384645</v>
      </c>
      <c r="K22" s="3"/>
      <c r="L22" s="53">
        <v>4319139.0340655278</v>
      </c>
      <c r="M22" s="3"/>
      <c r="N22" s="53">
        <v>96955.74000000018</v>
      </c>
      <c r="O22" s="3"/>
      <c r="P22" s="54">
        <v>30817.279999999999</v>
      </c>
      <c r="Q22" s="56">
        <v>0</v>
      </c>
      <c r="R22" s="56">
        <v>380408.17</v>
      </c>
      <c r="S22" s="56">
        <v>416951.11</v>
      </c>
      <c r="T22" s="56">
        <v>3257958.53</v>
      </c>
      <c r="U22" s="56">
        <v>2365586.77</v>
      </c>
      <c r="V22" s="56">
        <v>1228334.47</v>
      </c>
      <c r="W22" s="56">
        <v>50338.69</v>
      </c>
      <c r="X22" s="53">
        <v>0.31</v>
      </c>
      <c r="Y22" s="56">
        <v>0</v>
      </c>
      <c r="Z22" s="56">
        <v>0</v>
      </c>
      <c r="AA22" s="53">
        <v>0</v>
      </c>
      <c r="AB22" s="53">
        <v>7730395.3299999991</v>
      </c>
      <c r="AC22" s="2"/>
      <c r="AD22" s="54">
        <v>29312848</v>
      </c>
      <c r="AE22" s="56">
        <v>6540797.5499999998</v>
      </c>
      <c r="AF22" s="55">
        <v>-130409082</v>
      </c>
      <c r="AG22" s="7"/>
      <c r="AH22" s="54">
        <v>16066049.459999999</v>
      </c>
      <c r="AI22" s="56">
        <v>3109078.66</v>
      </c>
      <c r="AJ22" s="55">
        <v>-66777346</v>
      </c>
      <c r="AK22" s="2"/>
      <c r="AL22" s="54">
        <v>0</v>
      </c>
      <c r="AM22" s="56">
        <v>0</v>
      </c>
      <c r="AN22" s="55">
        <v>-3100000</v>
      </c>
      <c r="AO22" s="2"/>
      <c r="AP22" s="54">
        <v>883162.08</v>
      </c>
      <c r="AQ22" s="56">
        <v>35801.47</v>
      </c>
      <c r="AR22" s="55">
        <v>-3098217</v>
      </c>
      <c r="AS22" s="2"/>
      <c r="AT22" s="3"/>
      <c r="AU22" s="54">
        <v>29312848</v>
      </c>
      <c r="AV22" s="56">
        <v>6540797.5499999998</v>
      </c>
      <c r="AW22" s="55">
        <v>-130409082</v>
      </c>
      <c r="AX22" s="48"/>
      <c r="AY22" s="54">
        <v>16066049.459999999</v>
      </c>
      <c r="AZ22" s="56">
        <v>3109078.66</v>
      </c>
      <c r="BA22" s="55">
        <v>-66777346</v>
      </c>
      <c r="BB22" s="48"/>
      <c r="BC22" s="54">
        <v>11171.64</v>
      </c>
      <c r="BD22" s="56">
        <v>1539.2</v>
      </c>
      <c r="BE22" s="55">
        <v>-40294</v>
      </c>
      <c r="BF22" s="48"/>
      <c r="BG22" s="54">
        <v>838742.4</v>
      </c>
      <c r="BH22" s="56">
        <v>3200</v>
      </c>
      <c r="BI22" s="55">
        <v>-1520605</v>
      </c>
      <c r="BJ22" s="48"/>
      <c r="BK22" s="54">
        <v>0</v>
      </c>
      <c r="BL22" s="56">
        <v>0</v>
      </c>
      <c r="BM22" s="55">
        <v>-3100000</v>
      </c>
      <c r="BN22" s="48"/>
      <c r="BO22" s="54">
        <v>4073.6</v>
      </c>
      <c r="BP22" s="56">
        <v>1887.83</v>
      </c>
      <c r="BQ22" s="55">
        <v>-37486</v>
      </c>
      <c r="BR22" s="48"/>
      <c r="BS22" s="54">
        <v>0</v>
      </c>
      <c r="BT22" s="56">
        <v>0</v>
      </c>
      <c r="BU22" s="55">
        <v>-1499832</v>
      </c>
      <c r="BV22" s="48"/>
      <c r="BW22" s="54">
        <v>0</v>
      </c>
      <c r="BX22" s="56">
        <v>0</v>
      </c>
      <c r="BY22" s="56">
        <v>29165.84</v>
      </c>
      <c r="BZ22" s="56">
        <v>0</v>
      </c>
      <c r="CA22" s="56">
        <v>0</v>
      </c>
      <c r="CB22" s="56">
        <v>8.6</v>
      </c>
      <c r="CC22" s="55">
        <v>0</v>
      </c>
      <c r="CD22" s="7"/>
      <c r="CE22" s="54">
        <v>6.99</v>
      </c>
      <c r="CF22" s="54">
        <v>0</v>
      </c>
      <c r="CG22" s="55">
        <v>0</v>
      </c>
      <c r="CH22" s="3"/>
      <c r="CI22" s="54">
        <v>0.31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5">
        <v>0</v>
      </c>
    </row>
    <row r="23" spans="1:94" ht="99.95" hidden="1" customHeight="1">
      <c r="B23" s="49">
        <v>17</v>
      </c>
      <c r="C23" s="50" t="s">
        <v>74</v>
      </c>
      <c r="D23" s="51"/>
      <c r="E23" s="52"/>
      <c r="F23" s="53">
        <v>4319139.0340655278</v>
      </c>
      <c r="G23" s="3"/>
      <c r="H23" s="54">
        <v>0</v>
      </c>
      <c r="I23" s="55">
        <v>0</v>
      </c>
      <c r="J23" s="55">
        <v>-203384645</v>
      </c>
      <c r="K23" s="3"/>
      <c r="L23" s="53">
        <v>4319139.0340655278</v>
      </c>
      <c r="M23" s="3"/>
      <c r="N23" s="53">
        <v>96955.74000000018</v>
      </c>
      <c r="O23" s="3"/>
      <c r="P23" s="54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3">
        <v>0</v>
      </c>
      <c r="Y23" s="56">
        <v>0</v>
      </c>
      <c r="Z23" s="56">
        <v>0</v>
      </c>
      <c r="AA23" s="53">
        <v>0</v>
      </c>
      <c r="AB23" s="53">
        <v>0</v>
      </c>
      <c r="AC23" s="2"/>
      <c r="AD23" s="54">
        <v>0</v>
      </c>
      <c r="AE23" s="56">
        <v>0</v>
      </c>
      <c r="AF23" s="55">
        <v>-130409082</v>
      </c>
      <c r="AG23" s="7"/>
      <c r="AH23" s="54">
        <v>0</v>
      </c>
      <c r="AI23" s="56">
        <v>0</v>
      </c>
      <c r="AJ23" s="55">
        <v>-66777346</v>
      </c>
      <c r="AK23" s="2"/>
      <c r="AL23" s="54">
        <v>0</v>
      </c>
      <c r="AM23" s="56">
        <v>0</v>
      </c>
      <c r="AN23" s="55">
        <v>-3100000</v>
      </c>
      <c r="AO23" s="2"/>
      <c r="AP23" s="54">
        <v>0</v>
      </c>
      <c r="AQ23" s="56">
        <v>0</v>
      </c>
      <c r="AR23" s="55">
        <v>-3098217</v>
      </c>
      <c r="AS23" s="2"/>
      <c r="AT23" s="3"/>
      <c r="AU23" s="54">
        <v>0</v>
      </c>
      <c r="AV23" s="56">
        <v>0</v>
      </c>
      <c r="AW23" s="55">
        <v>-130409082</v>
      </c>
      <c r="AX23" s="48"/>
      <c r="AY23" s="54">
        <v>0</v>
      </c>
      <c r="AZ23" s="56">
        <v>0</v>
      </c>
      <c r="BA23" s="55">
        <v>-66777346</v>
      </c>
      <c r="BB23" s="48"/>
      <c r="BC23" s="54">
        <v>0</v>
      </c>
      <c r="BD23" s="56">
        <v>0</v>
      </c>
      <c r="BE23" s="55">
        <v>-40294</v>
      </c>
      <c r="BF23" s="48"/>
      <c r="BG23" s="54">
        <v>0</v>
      </c>
      <c r="BH23" s="56">
        <v>0</v>
      </c>
      <c r="BI23" s="55">
        <v>-1520605</v>
      </c>
      <c r="BJ23" s="48"/>
      <c r="BK23" s="54">
        <v>0</v>
      </c>
      <c r="BL23" s="56">
        <v>0</v>
      </c>
      <c r="BM23" s="55">
        <v>-3100000</v>
      </c>
      <c r="BN23" s="48"/>
      <c r="BO23" s="54">
        <v>0</v>
      </c>
      <c r="BP23" s="56">
        <v>0</v>
      </c>
      <c r="BQ23" s="55">
        <v>-37486</v>
      </c>
      <c r="BR23" s="48"/>
      <c r="BS23" s="54">
        <v>0</v>
      </c>
      <c r="BT23" s="56">
        <v>0</v>
      </c>
      <c r="BU23" s="55">
        <v>-1499832</v>
      </c>
      <c r="BV23" s="48"/>
      <c r="BW23" s="54">
        <v>0</v>
      </c>
      <c r="BX23" s="56">
        <v>0</v>
      </c>
      <c r="BY23" s="56">
        <v>0</v>
      </c>
      <c r="BZ23" s="56">
        <v>0</v>
      </c>
      <c r="CA23" s="56">
        <v>0</v>
      </c>
      <c r="CB23" s="56">
        <v>0</v>
      </c>
      <c r="CC23" s="55">
        <v>0</v>
      </c>
      <c r="CD23" s="7"/>
      <c r="CE23" s="54">
        <v>0</v>
      </c>
      <c r="CF23" s="54">
        <v>0</v>
      </c>
      <c r="CG23" s="55">
        <v>0</v>
      </c>
      <c r="CH23" s="3"/>
      <c r="CI23" s="54">
        <v>0</v>
      </c>
      <c r="CJ23" s="56">
        <v>0</v>
      </c>
      <c r="CK23" s="56">
        <v>0</v>
      </c>
      <c r="CL23" s="56">
        <v>0</v>
      </c>
      <c r="CM23" s="56">
        <v>0</v>
      </c>
      <c r="CN23" s="56">
        <v>0</v>
      </c>
      <c r="CO23" s="56">
        <v>0</v>
      </c>
      <c r="CP23" s="55">
        <v>0</v>
      </c>
    </row>
    <row r="24" spans="1:94" ht="99.95" hidden="1" customHeight="1">
      <c r="B24" s="49">
        <v>18</v>
      </c>
      <c r="C24" s="50" t="s">
        <v>75</v>
      </c>
      <c r="D24" s="51"/>
      <c r="E24" s="52"/>
      <c r="F24" s="53">
        <v>4319139.0340655278</v>
      </c>
      <c r="G24" s="3"/>
      <c r="H24" s="54">
        <v>0</v>
      </c>
      <c r="I24" s="55">
        <v>0</v>
      </c>
      <c r="J24" s="55">
        <v>-203384645</v>
      </c>
      <c r="K24" s="3"/>
      <c r="L24" s="53">
        <v>4319139.0340655278</v>
      </c>
      <c r="M24" s="3"/>
      <c r="N24" s="53">
        <v>96955.74000000018</v>
      </c>
      <c r="O24" s="3"/>
      <c r="P24" s="54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3">
        <v>0</v>
      </c>
      <c r="Y24" s="56">
        <v>0</v>
      </c>
      <c r="Z24" s="56">
        <v>0</v>
      </c>
      <c r="AA24" s="53">
        <v>0</v>
      </c>
      <c r="AB24" s="53">
        <v>0</v>
      </c>
      <c r="AC24" s="2"/>
      <c r="AD24" s="54">
        <v>0</v>
      </c>
      <c r="AE24" s="56">
        <v>0</v>
      </c>
      <c r="AF24" s="55">
        <v>-130409082</v>
      </c>
      <c r="AG24" s="7"/>
      <c r="AH24" s="54">
        <v>0</v>
      </c>
      <c r="AI24" s="56">
        <v>0</v>
      </c>
      <c r="AJ24" s="55">
        <v>-66777346</v>
      </c>
      <c r="AK24" s="2"/>
      <c r="AL24" s="54">
        <v>0</v>
      </c>
      <c r="AM24" s="56">
        <v>0</v>
      </c>
      <c r="AN24" s="55">
        <v>-3100000</v>
      </c>
      <c r="AO24" s="2"/>
      <c r="AP24" s="54">
        <v>0</v>
      </c>
      <c r="AQ24" s="56">
        <v>0</v>
      </c>
      <c r="AR24" s="55">
        <v>-3098217</v>
      </c>
      <c r="AS24" s="2"/>
      <c r="AT24" s="3"/>
      <c r="AU24" s="54">
        <v>0</v>
      </c>
      <c r="AV24" s="56">
        <v>0</v>
      </c>
      <c r="AW24" s="55">
        <v>-130409082</v>
      </c>
      <c r="AX24" s="48"/>
      <c r="AY24" s="54">
        <v>0</v>
      </c>
      <c r="AZ24" s="56">
        <v>0</v>
      </c>
      <c r="BA24" s="55">
        <v>-66777346</v>
      </c>
      <c r="BB24" s="48"/>
      <c r="BC24" s="54">
        <v>0</v>
      </c>
      <c r="BD24" s="56">
        <v>0</v>
      </c>
      <c r="BE24" s="55">
        <v>-40294</v>
      </c>
      <c r="BF24" s="48"/>
      <c r="BG24" s="54">
        <v>0</v>
      </c>
      <c r="BH24" s="56">
        <v>0</v>
      </c>
      <c r="BI24" s="55">
        <v>-1520605</v>
      </c>
      <c r="BJ24" s="48"/>
      <c r="BK24" s="54">
        <v>0</v>
      </c>
      <c r="BL24" s="56">
        <v>0</v>
      </c>
      <c r="BM24" s="55">
        <v>-3100000</v>
      </c>
      <c r="BN24" s="48"/>
      <c r="BO24" s="54">
        <v>0</v>
      </c>
      <c r="BP24" s="56">
        <v>0</v>
      </c>
      <c r="BQ24" s="55">
        <v>-37486</v>
      </c>
      <c r="BR24" s="48"/>
      <c r="BS24" s="54">
        <v>0</v>
      </c>
      <c r="BT24" s="56">
        <v>0</v>
      </c>
      <c r="BU24" s="55">
        <v>-1499832</v>
      </c>
      <c r="BV24" s="48"/>
      <c r="BW24" s="54">
        <v>0</v>
      </c>
      <c r="BX24" s="56">
        <v>0</v>
      </c>
      <c r="BY24" s="56">
        <v>0</v>
      </c>
      <c r="BZ24" s="56">
        <v>0</v>
      </c>
      <c r="CA24" s="56">
        <v>0</v>
      </c>
      <c r="CB24" s="56">
        <v>0</v>
      </c>
      <c r="CC24" s="55">
        <v>0</v>
      </c>
      <c r="CD24" s="7"/>
      <c r="CE24" s="54">
        <v>0</v>
      </c>
      <c r="CF24" s="54">
        <v>0</v>
      </c>
      <c r="CG24" s="55">
        <v>0</v>
      </c>
      <c r="CH24" s="3"/>
      <c r="CI24" s="54">
        <v>0</v>
      </c>
      <c r="CJ24" s="56">
        <v>0</v>
      </c>
      <c r="CK24" s="56">
        <v>0</v>
      </c>
      <c r="CL24" s="56">
        <v>0</v>
      </c>
      <c r="CM24" s="56">
        <v>0</v>
      </c>
      <c r="CN24" s="56">
        <v>0</v>
      </c>
      <c r="CO24" s="56">
        <v>0</v>
      </c>
      <c r="CP24" s="55">
        <v>0</v>
      </c>
    </row>
    <row r="25" spans="1:94" ht="99.95" customHeight="1">
      <c r="B25" s="49">
        <v>19</v>
      </c>
      <c r="C25" s="50" t="s">
        <v>76</v>
      </c>
      <c r="D25" s="51" t="s">
        <v>72</v>
      </c>
      <c r="E25" s="52"/>
      <c r="F25" s="53">
        <v>4319139.0340655278</v>
      </c>
      <c r="G25" s="3"/>
      <c r="H25" s="54">
        <v>37266516.519999996</v>
      </c>
      <c r="I25" s="55">
        <v>10266045.340000002</v>
      </c>
      <c r="J25" s="55">
        <v>-230385117</v>
      </c>
      <c r="K25" s="3"/>
      <c r="L25" s="53">
        <v>4529429.1040655263</v>
      </c>
      <c r="M25" s="3"/>
      <c r="N25" s="53">
        <v>100322.82000000018</v>
      </c>
      <c r="O25" s="3"/>
      <c r="P25" s="54">
        <v>43534.64</v>
      </c>
      <c r="Q25" s="56">
        <v>0</v>
      </c>
      <c r="R25" s="56">
        <v>332591.24</v>
      </c>
      <c r="S25" s="56">
        <v>389653.11</v>
      </c>
      <c r="T25" s="56">
        <v>2651622.83</v>
      </c>
      <c r="U25" s="56">
        <v>4225132.07</v>
      </c>
      <c r="V25" s="56">
        <v>2308324.81</v>
      </c>
      <c r="W25" s="56">
        <v>53113.599999999999</v>
      </c>
      <c r="X25" s="53">
        <v>472363.11000000004</v>
      </c>
      <c r="Y25" s="56">
        <v>0</v>
      </c>
      <c r="Z25" s="56">
        <v>0</v>
      </c>
      <c r="AA25" s="53">
        <v>0</v>
      </c>
      <c r="AB25" s="53">
        <v>10476335.41</v>
      </c>
      <c r="AC25" s="2"/>
      <c r="AD25" s="54">
        <v>29680047.5</v>
      </c>
      <c r="AE25" s="56">
        <v>6867668.1100000003</v>
      </c>
      <c r="AF25" s="55">
        <v>-153221461</v>
      </c>
      <c r="AG25" s="7"/>
      <c r="AH25" s="54">
        <v>7352266.5099999998</v>
      </c>
      <c r="AI25" s="56">
        <v>3264532.58</v>
      </c>
      <c r="AJ25" s="55">
        <v>-70865080</v>
      </c>
      <c r="AK25" s="2"/>
      <c r="AL25" s="54">
        <v>0</v>
      </c>
      <c r="AM25" s="56">
        <v>0</v>
      </c>
      <c r="AN25" s="55">
        <v>-3100000</v>
      </c>
      <c r="AO25" s="2"/>
      <c r="AP25" s="54">
        <v>234202.50999999998</v>
      </c>
      <c r="AQ25" s="56">
        <v>133844.65</v>
      </c>
      <c r="AR25" s="55">
        <v>-3198576</v>
      </c>
      <c r="AS25" s="2"/>
      <c r="AT25" s="3"/>
      <c r="AU25" s="54">
        <v>29680047.5</v>
      </c>
      <c r="AV25" s="56">
        <v>6867668.1100000003</v>
      </c>
      <c r="AW25" s="55">
        <v>-153221461</v>
      </c>
      <c r="AX25" s="48"/>
      <c r="AY25" s="54">
        <v>7352266.5099999998</v>
      </c>
      <c r="AZ25" s="56">
        <v>3264532.58</v>
      </c>
      <c r="BA25" s="55">
        <v>-70865080</v>
      </c>
      <c r="BB25" s="48"/>
      <c r="BC25" s="54">
        <v>3723.88</v>
      </c>
      <c r="BD25" s="56">
        <v>1616.16</v>
      </c>
      <c r="BE25" s="55">
        <v>-42402</v>
      </c>
      <c r="BF25" s="48"/>
      <c r="BG25" s="54">
        <v>8000</v>
      </c>
      <c r="BH25" s="56">
        <v>3360</v>
      </c>
      <c r="BI25" s="55">
        <v>-1525245</v>
      </c>
      <c r="BJ25" s="48"/>
      <c r="BK25" s="54">
        <v>0</v>
      </c>
      <c r="BL25" s="56">
        <v>0</v>
      </c>
      <c r="BM25" s="55">
        <v>-3100000</v>
      </c>
      <c r="BN25" s="48"/>
      <c r="BO25" s="54">
        <v>3860.8</v>
      </c>
      <c r="BP25" s="56">
        <v>1982.22</v>
      </c>
      <c r="BQ25" s="55">
        <v>-39365</v>
      </c>
      <c r="BR25" s="48"/>
      <c r="BS25" s="54">
        <v>91731.56</v>
      </c>
      <c r="BT25" s="56">
        <v>0</v>
      </c>
      <c r="BU25" s="55">
        <v>-1591564</v>
      </c>
      <c r="BV25" s="48"/>
      <c r="BW25" s="54">
        <v>0</v>
      </c>
      <c r="BX25" s="56">
        <v>0</v>
      </c>
      <c r="BY25" s="56">
        <v>27410.09</v>
      </c>
      <c r="BZ25" s="56">
        <v>0</v>
      </c>
      <c r="CA25" s="56">
        <v>99467.58</v>
      </c>
      <c r="CB25" s="56">
        <v>8.6</v>
      </c>
      <c r="CC25" s="55">
        <v>0</v>
      </c>
      <c r="CD25" s="7"/>
      <c r="CE25" s="54">
        <v>7.08</v>
      </c>
      <c r="CF25" s="54">
        <v>0</v>
      </c>
      <c r="CG25" s="55">
        <v>0</v>
      </c>
      <c r="CH25" s="3"/>
      <c r="CI25" s="54">
        <v>0.3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9782.7199999999993</v>
      </c>
      <c r="CP25" s="55">
        <v>462580.09</v>
      </c>
    </row>
    <row r="26" spans="1:94" ht="99.95" customHeight="1">
      <c r="B26" s="49">
        <v>20</v>
      </c>
      <c r="C26" s="50" t="s">
        <v>77</v>
      </c>
      <c r="D26" s="51" t="s">
        <v>72</v>
      </c>
      <c r="E26" s="52"/>
      <c r="F26" s="53">
        <v>4529429.1040655263</v>
      </c>
      <c r="G26" s="3"/>
      <c r="H26" s="54">
        <v>23979576.580000002</v>
      </c>
      <c r="I26" s="55">
        <v>11184573.34</v>
      </c>
      <c r="J26" s="55">
        <v>-243180122</v>
      </c>
      <c r="K26" s="3"/>
      <c r="L26" s="53">
        <v>10805480.734065529</v>
      </c>
      <c r="M26" s="3"/>
      <c r="N26" s="53">
        <v>266017.7100000002</v>
      </c>
      <c r="O26" s="3"/>
      <c r="P26" s="54">
        <v>26090.38</v>
      </c>
      <c r="Q26" s="56">
        <v>0</v>
      </c>
      <c r="R26" s="56">
        <v>1025745.71</v>
      </c>
      <c r="S26" s="56">
        <v>363117.55</v>
      </c>
      <c r="T26" s="56">
        <v>8993627.8200000003</v>
      </c>
      <c r="U26" s="56">
        <v>5542553.3399999999</v>
      </c>
      <c r="V26" s="56">
        <v>1457963.64</v>
      </c>
      <c r="W26" s="56">
        <v>51526.25</v>
      </c>
      <c r="X26" s="53">
        <v>0.28000000000000003</v>
      </c>
      <c r="Y26" s="56">
        <v>0</v>
      </c>
      <c r="Z26" s="56">
        <v>0</v>
      </c>
      <c r="AA26" s="53">
        <v>0</v>
      </c>
      <c r="AB26" s="53">
        <v>17460624.970000003</v>
      </c>
      <c r="AC26" s="2"/>
      <c r="AD26" s="54">
        <v>15699742.32</v>
      </c>
      <c r="AE26" s="56">
        <v>6988924.2300000004</v>
      </c>
      <c r="AF26" s="55">
        <v>-161932279</v>
      </c>
      <c r="AG26" s="7"/>
      <c r="AH26" s="54">
        <v>7565613.1900000004</v>
      </c>
      <c r="AI26" s="56">
        <v>3341461.63</v>
      </c>
      <c r="AJ26" s="55">
        <v>-75089232</v>
      </c>
      <c r="AK26" s="2"/>
      <c r="AL26" s="54">
        <v>0</v>
      </c>
      <c r="AM26" s="56">
        <v>0</v>
      </c>
      <c r="AN26" s="55">
        <v>-3100000</v>
      </c>
      <c r="AO26" s="2"/>
      <c r="AP26" s="54">
        <f t="shared" ref="AP26:AP27" si="3">+BC26+BG26+BO26+BS26+BW26+BX26+BY26+BZ26+CA26+CB26+CC26</f>
        <v>704221.07</v>
      </c>
      <c r="AQ26" s="56">
        <f t="shared" ref="AQ26:AQ27" si="4">+BD26+BH26+BP26+BT26+BW26+BX26+BY26+BZ26+CA26+CB26+CC26+CD26</f>
        <v>854187.48</v>
      </c>
      <c r="AR26" s="55">
        <f t="shared" ref="AR26:AR27" si="5">+BE26+BI26+BQ26+BU26</f>
        <v>-3048611</v>
      </c>
      <c r="AS26" s="2"/>
      <c r="AT26" s="3"/>
      <c r="AU26" s="54">
        <v>15699742.32</v>
      </c>
      <c r="AV26" s="56">
        <v>6988924.2300000004</v>
      </c>
      <c r="AW26" s="55">
        <v>-161932279</v>
      </c>
      <c r="AX26" s="48"/>
      <c r="AY26" s="54">
        <v>7565613.1900000004</v>
      </c>
      <c r="AZ26" s="56">
        <v>3341461.63</v>
      </c>
      <c r="BA26" s="55">
        <v>-75089232</v>
      </c>
      <c r="BB26" s="48"/>
      <c r="BC26" s="54">
        <v>3723.88</v>
      </c>
      <c r="BD26" s="56">
        <v>1697.35</v>
      </c>
      <c r="BE26" s="55">
        <v>-44429</v>
      </c>
      <c r="BF26" s="48"/>
      <c r="BG26" s="54">
        <v>6000</v>
      </c>
      <c r="BH26" s="56">
        <v>165688.45000000001</v>
      </c>
      <c r="BI26" s="55">
        <f t="shared" ref="BI26:BI27" si="6">ROUND((+BI25-BG26+BH26),0)</f>
        <v>-1365557</v>
      </c>
      <c r="BJ26" s="48"/>
      <c r="BK26" s="54">
        <v>0</v>
      </c>
      <c r="BL26" s="56">
        <v>0</v>
      </c>
      <c r="BM26" s="55">
        <v>-3100000</v>
      </c>
      <c r="BN26" s="48"/>
      <c r="BO26" s="54">
        <v>9845.7999999999993</v>
      </c>
      <c r="BP26" s="56">
        <v>2150.29</v>
      </c>
      <c r="BQ26" s="55">
        <v>-47061</v>
      </c>
      <c r="BR26" s="48"/>
      <c r="BS26" s="54">
        <v>0</v>
      </c>
      <c r="BT26" s="56">
        <v>0</v>
      </c>
      <c r="BU26" s="55">
        <v>-1591564</v>
      </c>
      <c r="BV26" s="48"/>
      <c r="BW26" s="54">
        <v>0</v>
      </c>
      <c r="BX26" s="56">
        <v>0</v>
      </c>
      <c r="BY26" s="56">
        <v>25927.99</v>
      </c>
      <c r="BZ26" s="56">
        <v>0</v>
      </c>
      <c r="CA26" s="56">
        <v>658706.19999999995</v>
      </c>
      <c r="CB26" s="56">
        <v>17.2</v>
      </c>
      <c r="CC26" s="55">
        <v>0</v>
      </c>
      <c r="CD26" s="7"/>
      <c r="CE26" s="54">
        <v>6.44</v>
      </c>
      <c r="CF26" s="54">
        <v>0</v>
      </c>
      <c r="CG26" s="55">
        <v>0</v>
      </c>
      <c r="CH26" s="3"/>
      <c r="CI26" s="54">
        <v>0.28000000000000003</v>
      </c>
      <c r="CJ26" s="56">
        <v>0</v>
      </c>
      <c r="CK26" s="56">
        <v>0</v>
      </c>
      <c r="CL26" s="56">
        <v>0</v>
      </c>
      <c r="CM26" s="56">
        <v>0</v>
      </c>
      <c r="CN26" s="56">
        <v>0</v>
      </c>
      <c r="CO26" s="56">
        <v>0</v>
      </c>
      <c r="CP26" s="55">
        <v>0</v>
      </c>
    </row>
    <row r="27" spans="1:94" ht="99.95" customHeight="1">
      <c r="B27" s="49">
        <v>21</v>
      </c>
      <c r="C27" s="50" t="s">
        <v>78</v>
      </c>
      <c r="D27" s="51" t="s">
        <v>72</v>
      </c>
      <c r="E27" s="52"/>
      <c r="F27" s="53">
        <v>10805480.734065529</v>
      </c>
      <c r="G27" s="3"/>
      <c r="H27" s="54">
        <v>23430199.220000003</v>
      </c>
      <c r="I27" s="55">
        <v>67571336.850000009</v>
      </c>
      <c r="J27" s="55">
        <v>-199038984</v>
      </c>
      <c r="K27" s="3"/>
      <c r="L27" s="53">
        <v>7168489.214065522</v>
      </c>
      <c r="M27" s="3"/>
      <c r="N27" s="53">
        <v>756640.35000000009</v>
      </c>
      <c r="O27" s="3"/>
      <c r="P27" s="54">
        <v>26465.919999999998</v>
      </c>
      <c r="Q27" s="56">
        <v>0</v>
      </c>
      <c r="R27" s="56">
        <v>394227.83</v>
      </c>
      <c r="S27" s="56">
        <v>702169.15</v>
      </c>
      <c r="T27" s="56">
        <v>5396855.8499999996</v>
      </c>
      <c r="U27" s="56">
        <v>4966971.1900000004</v>
      </c>
      <c r="V27" s="56">
        <v>2367233.58</v>
      </c>
      <c r="W27" s="56">
        <v>80421.53</v>
      </c>
      <c r="X27" s="53">
        <v>0.28000000000000003</v>
      </c>
      <c r="Y27" s="56">
        <v>0</v>
      </c>
      <c r="Z27" s="56">
        <v>50000000</v>
      </c>
      <c r="AA27" s="53">
        <v>0</v>
      </c>
      <c r="AB27" s="53">
        <v>63934345.329999998</v>
      </c>
      <c r="AC27" s="2"/>
      <c r="AD27" s="54">
        <v>15772240.34</v>
      </c>
      <c r="AE27" s="56">
        <v>43965784.230000004</v>
      </c>
      <c r="AF27" s="55">
        <v>-133738735</v>
      </c>
      <c r="AG27" s="7"/>
      <c r="AH27" s="54">
        <v>7471985.4400000004</v>
      </c>
      <c r="AI27" s="56">
        <v>23029406.210000001</v>
      </c>
      <c r="AJ27" s="55">
        <v>-59531811</v>
      </c>
      <c r="AK27" s="2"/>
      <c r="AL27" s="54">
        <v>0</v>
      </c>
      <c r="AM27" s="56">
        <v>0</v>
      </c>
      <c r="AN27" s="55">
        <v>-3100000</v>
      </c>
      <c r="AO27" s="2"/>
      <c r="AP27" s="54">
        <f t="shared" si="3"/>
        <v>182973.44</v>
      </c>
      <c r="AQ27" s="56">
        <f t="shared" si="4"/>
        <v>576146.40999999992</v>
      </c>
      <c r="AR27" s="55">
        <f t="shared" si="5"/>
        <v>-2655438</v>
      </c>
      <c r="AS27" s="2"/>
      <c r="AT27" s="3"/>
      <c r="AU27" s="54">
        <v>15772240.34</v>
      </c>
      <c r="AV27" s="56">
        <v>43965784.230000004</v>
      </c>
      <c r="AW27" s="55">
        <v>-133738735</v>
      </c>
      <c r="AX27" s="48"/>
      <c r="AY27" s="54">
        <v>7471985.4400000004</v>
      </c>
      <c r="AZ27" s="56">
        <v>23029406.210000001</v>
      </c>
      <c r="BA27" s="55">
        <v>-59531811</v>
      </c>
      <c r="BB27" s="48"/>
      <c r="BC27" s="54">
        <v>3723.88</v>
      </c>
      <c r="BD27" s="56">
        <v>15253.050000000001</v>
      </c>
      <c r="BE27" s="55">
        <v>-32900</v>
      </c>
      <c r="BF27" s="48"/>
      <c r="BG27" s="54">
        <v>115500</v>
      </c>
      <c r="BH27" s="56">
        <v>490614.93</v>
      </c>
      <c r="BI27" s="55">
        <f t="shared" si="6"/>
        <v>-990442</v>
      </c>
      <c r="BJ27" s="48"/>
      <c r="BK27" s="54">
        <v>0</v>
      </c>
      <c r="BL27" s="56">
        <v>0</v>
      </c>
      <c r="BM27" s="55">
        <v>-3100000</v>
      </c>
      <c r="BN27" s="48"/>
      <c r="BO27" s="54">
        <v>4605.6000000000004</v>
      </c>
      <c r="BP27" s="56">
        <v>11134.470000000001</v>
      </c>
      <c r="BQ27" s="55">
        <v>-40532</v>
      </c>
      <c r="BR27" s="48"/>
      <c r="BS27" s="54">
        <v>0</v>
      </c>
      <c r="BT27" s="56">
        <v>0</v>
      </c>
      <c r="BU27" s="55">
        <v>-1591564</v>
      </c>
      <c r="BV27" s="48"/>
      <c r="BW27" s="54">
        <v>0</v>
      </c>
      <c r="BX27" s="56">
        <v>9337.99</v>
      </c>
      <c r="BY27" s="56">
        <v>48699.62</v>
      </c>
      <c r="BZ27" s="56">
        <v>444.73</v>
      </c>
      <c r="CA27" s="56">
        <v>0</v>
      </c>
      <c r="CB27" s="56">
        <v>661.62</v>
      </c>
      <c r="CC27" s="55">
        <v>0</v>
      </c>
      <c r="CD27" s="7"/>
      <c r="CE27" s="54">
        <v>7.71</v>
      </c>
      <c r="CF27" s="54">
        <v>0</v>
      </c>
      <c r="CG27" s="55">
        <v>0</v>
      </c>
      <c r="CH27" s="3"/>
      <c r="CI27" s="54">
        <v>0.28000000000000003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5">
        <v>0</v>
      </c>
    </row>
    <row r="28" spans="1:94" s="2" customFormat="1" ht="99.95" customHeight="1">
      <c r="A28" s="80"/>
      <c r="B28" s="49">
        <v>22</v>
      </c>
      <c r="C28" s="50" t="s">
        <v>71</v>
      </c>
      <c r="D28" s="51" t="s">
        <v>72</v>
      </c>
      <c r="E28" s="52"/>
      <c r="F28" s="53">
        <v>7168489.214065522</v>
      </c>
      <c r="G28" s="3"/>
      <c r="H28" s="54">
        <v>23403122.220000003</v>
      </c>
      <c r="I28" s="55">
        <v>17167863.060000002</v>
      </c>
      <c r="J28" s="55">
        <v>-205261244</v>
      </c>
      <c r="K28" s="3"/>
      <c r="L28" s="53">
        <v>6515660.464065522</v>
      </c>
      <c r="M28" s="3"/>
      <c r="N28" s="53">
        <v>362846.94000000006</v>
      </c>
      <c r="O28"/>
      <c r="P28" s="54">
        <v>109425.5</v>
      </c>
      <c r="Q28" s="56">
        <v>0</v>
      </c>
      <c r="R28" s="56">
        <v>423852.12</v>
      </c>
      <c r="S28" s="56">
        <v>466352.02</v>
      </c>
      <c r="T28" s="56">
        <v>5272037.6100000003</v>
      </c>
      <c r="U28" s="56">
        <v>8001317.1600000001</v>
      </c>
      <c r="V28" s="56">
        <v>1788584.98</v>
      </c>
      <c r="W28" s="56">
        <v>53464.639999999999</v>
      </c>
      <c r="X28" s="53">
        <v>0.28000000000000003</v>
      </c>
      <c r="Y28" s="56">
        <v>0</v>
      </c>
      <c r="Z28" s="56">
        <v>0</v>
      </c>
      <c r="AA28" s="53">
        <v>400000</v>
      </c>
      <c r="AB28" s="53">
        <v>16515034.310000001</v>
      </c>
      <c r="AD28" s="54">
        <v>15759929.720000001</v>
      </c>
      <c r="AE28" s="56">
        <v>11390536.890000001</v>
      </c>
      <c r="AF28" s="55">
        <v>-138108128</v>
      </c>
      <c r="AG28" s="7"/>
      <c r="AH28" s="54">
        <v>7599465.5599999996</v>
      </c>
      <c r="AI28" s="56">
        <v>5726230.75</v>
      </c>
      <c r="AJ28" s="55">
        <v>-61405046</v>
      </c>
      <c r="AL28" s="54">
        <v>0</v>
      </c>
      <c r="AM28" s="56">
        <v>0</v>
      </c>
      <c r="AN28" s="55">
        <v>-3100000</v>
      </c>
      <c r="AP28" s="54">
        <v>43726.939999999995</v>
      </c>
      <c r="AQ28" s="56">
        <v>51095.42</v>
      </c>
      <c r="AR28" s="55">
        <v>-2648070</v>
      </c>
      <c r="AT28" s="3"/>
      <c r="AU28" s="54">
        <v>15759929.720000001</v>
      </c>
      <c r="AV28" s="56">
        <v>11390536.890000001</v>
      </c>
      <c r="AW28" s="55">
        <v>-138108128</v>
      </c>
      <c r="AX28" s="48"/>
      <c r="AY28" s="54">
        <v>7599465.5599999996</v>
      </c>
      <c r="AZ28" s="56">
        <v>5726230.75</v>
      </c>
      <c r="BA28" s="55">
        <v>-61405046</v>
      </c>
      <c r="BB28" s="48"/>
      <c r="BC28" s="54">
        <v>3723.88</v>
      </c>
      <c r="BD28" s="56">
        <v>2982.19</v>
      </c>
      <c r="BE28" s="55">
        <v>-33642</v>
      </c>
      <c r="BF28" s="48"/>
      <c r="BG28" s="54">
        <v>2500</v>
      </c>
      <c r="BH28" s="56">
        <v>6200</v>
      </c>
      <c r="BI28" s="55">
        <v>-986742</v>
      </c>
      <c r="BJ28" s="48"/>
      <c r="BK28" s="54">
        <v>0</v>
      </c>
      <c r="BL28" s="56">
        <v>0</v>
      </c>
      <c r="BM28" s="55">
        <v>-3100000</v>
      </c>
      <c r="BN28" s="48"/>
      <c r="BO28" s="54">
        <v>4286.3999999999996</v>
      </c>
      <c r="BP28" s="56">
        <v>8696.57</v>
      </c>
      <c r="BQ28" s="55">
        <v>-36122</v>
      </c>
      <c r="BR28" s="48"/>
      <c r="BS28" s="54">
        <v>0</v>
      </c>
      <c r="BT28" s="56">
        <v>0</v>
      </c>
      <c r="BU28" s="55">
        <v>-1591564</v>
      </c>
      <c r="BV28" s="48"/>
      <c r="BW28" s="54">
        <v>0</v>
      </c>
      <c r="BX28" s="56">
        <v>0</v>
      </c>
      <c r="BY28" s="56">
        <v>33208.06</v>
      </c>
      <c r="BZ28" s="56">
        <v>0</v>
      </c>
      <c r="CA28" s="56">
        <v>0</v>
      </c>
      <c r="CB28" s="56">
        <v>8.6</v>
      </c>
      <c r="CC28" s="55">
        <v>0</v>
      </c>
      <c r="CD28" s="7"/>
      <c r="CE28" s="54">
        <v>6.59</v>
      </c>
      <c r="CF28" s="54">
        <v>0</v>
      </c>
      <c r="CG28" s="55">
        <v>0</v>
      </c>
      <c r="CH28" s="3"/>
      <c r="CI28" s="54">
        <v>0.28000000000000003</v>
      </c>
      <c r="CJ28" s="56">
        <v>0</v>
      </c>
      <c r="CK28" s="56">
        <v>0</v>
      </c>
      <c r="CL28" s="56">
        <v>0</v>
      </c>
      <c r="CM28" s="56">
        <v>0</v>
      </c>
      <c r="CN28" s="56">
        <v>0</v>
      </c>
      <c r="CO28" s="56">
        <v>0</v>
      </c>
      <c r="CP28" s="55">
        <v>0</v>
      </c>
    </row>
    <row r="29" spans="1:94" s="2" customFormat="1" ht="99.95" customHeight="1">
      <c r="A29" s="80"/>
      <c r="B29" s="49">
        <v>23</v>
      </c>
      <c r="C29" s="50" t="s">
        <v>73</v>
      </c>
      <c r="D29" s="51" t="s">
        <v>72</v>
      </c>
      <c r="E29" s="52"/>
      <c r="F29" s="53">
        <v>6515660.464065522</v>
      </c>
      <c r="G29" s="3"/>
      <c r="H29" s="54">
        <v>46373039.140000001</v>
      </c>
      <c r="I29" s="55">
        <v>15334451.270000001</v>
      </c>
      <c r="J29" s="55">
        <v>-236299832</v>
      </c>
      <c r="K29" s="3"/>
      <c r="L29" s="53">
        <v>9255350.094065519</v>
      </c>
      <c r="M29" s="3"/>
      <c r="N29" s="53">
        <v>368053.39000000007</v>
      </c>
      <c r="O29"/>
      <c r="P29" s="54">
        <v>11653.62</v>
      </c>
      <c r="Q29" s="56">
        <v>0</v>
      </c>
      <c r="R29" s="56">
        <v>457763.57</v>
      </c>
      <c r="S29" s="56">
        <v>439575.82</v>
      </c>
      <c r="T29" s="56">
        <v>6619762.4699999997</v>
      </c>
      <c r="U29" s="56">
        <v>8247221.6500000004</v>
      </c>
      <c r="V29" s="56">
        <v>2252511.91</v>
      </c>
      <c r="W29" s="56">
        <v>45651.58</v>
      </c>
      <c r="X29" s="53">
        <v>0.28000000000000003</v>
      </c>
      <c r="Y29" s="56">
        <v>0</v>
      </c>
      <c r="Z29" s="56">
        <v>0</v>
      </c>
      <c r="AA29" s="53">
        <v>0</v>
      </c>
      <c r="AB29" s="53">
        <v>18074140.899999999</v>
      </c>
      <c r="AD29" s="54">
        <v>29562287.060000002</v>
      </c>
      <c r="AE29" s="56">
        <v>10298241.300000001</v>
      </c>
      <c r="AF29" s="55">
        <v>-157372174</v>
      </c>
      <c r="AG29" s="7"/>
      <c r="AH29" s="54">
        <v>15947364.969999999</v>
      </c>
      <c r="AI29" s="56">
        <v>4986896.96</v>
      </c>
      <c r="AJ29" s="55">
        <v>-72365514</v>
      </c>
      <c r="AL29" s="54">
        <v>0</v>
      </c>
      <c r="AM29" s="56">
        <v>0</v>
      </c>
      <c r="AN29" s="55">
        <v>-3100000</v>
      </c>
      <c r="AP29" s="54">
        <v>863387.11</v>
      </c>
      <c r="AQ29" s="56">
        <v>49313.01</v>
      </c>
      <c r="AR29" s="55">
        <v>-3462144</v>
      </c>
      <c r="AT29" s="3"/>
      <c r="AU29" s="54">
        <v>29562287.060000002</v>
      </c>
      <c r="AV29" s="56">
        <v>10298241.300000001</v>
      </c>
      <c r="AW29" s="55">
        <v>-157372174</v>
      </c>
      <c r="AX29" s="48"/>
      <c r="AY29" s="54">
        <v>15947364.969999999</v>
      </c>
      <c r="AZ29" s="56">
        <v>4986896.96</v>
      </c>
      <c r="BA29" s="55">
        <v>-72365514</v>
      </c>
      <c r="BB29" s="48"/>
      <c r="BC29" s="54">
        <v>11171.64</v>
      </c>
      <c r="BD29" s="56">
        <v>2501.41</v>
      </c>
      <c r="BE29" s="55">
        <v>-42312</v>
      </c>
      <c r="BF29" s="48"/>
      <c r="BG29" s="54">
        <v>809654</v>
      </c>
      <c r="BH29" s="56">
        <v>5200</v>
      </c>
      <c r="BI29" s="55">
        <v>-1791196</v>
      </c>
      <c r="BJ29" s="48"/>
      <c r="BK29" s="54">
        <v>0</v>
      </c>
      <c r="BL29" s="56">
        <v>0</v>
      </c>
      <c r="BM29" s="55">
        <v>-3100000</v>
      </c>
      <c r="BN29" s="48"/>
      <c r="BO29" s="54">
        <v>11096</v>
      </c>
      <c r="BP29" s="56">
        <v>10146.129999999999</v>
      </c>
      <c r="BQ29" s="55">
        <v>-37072</v>
      </c>
      <c r="BR29" s="48"/>
      <c r="BS29" s="54">
        <v>0</v>
      </c>
      <c r="BT29" s="56">
        <v>0</v>
      </c>
      <c r="BU29" s="55">
        <v>-1591564</v>
      </c>
      <c r="BV29" s="48"/>
      <c r="BW29" s="54">
        <v>0</v>
      </c>
      <c r="BX29" s="56">
        <v>0</v>
      </c>
      <c r="BY29" s="56">
        <v>31465.47</v>
      </c>
      <c r="BZ29" s="56">
        <v>0</v>
      </c>
      <c r="CA29" s="56">
        <v>0</v>
      </c>
      <c r="CB29" s="56">
        <v>0</v>
      </c>
      <c r="CC29" s="55">
        <v>0</v>
      </c>
      <c r="CD29" s="7"/>
      <c r="CE29" s="54">
        <v>6.45</v>
      </c>
      <c r="CF29" s="54">
        <v>0</v>
      </c>
      <c r="CG29" s="55">
        <v>0</v>
      </c>
      <c r="CH29" s="3"/>
      <c r="CI29" s="54">
        <v>0.28000000000000003</v>
      </c>
      <c r="CJ29" s="56">
        <v>0</v>
      </c>
      <c r="CK29" s="56">
        <v>0</v>
      </c>
      <c r="CL29" s="56">
        <v>0</v>
      </c>
      <c r="CM29" s="56">
        <v>0</v>
      </c>
      <c r="CN29" s="56">
        <v>0</v>
      </c>
      <c r="CO29" s="56">
        <v>0</v>
      </c>
      <c r="CP29" s="55">
        <v>0</v>
      </c>
    </row>
    <row r="30" spans="1:94" s="2" customFormat="1" ht="99.95" customHeight="1">
      <c r="A30" s="80"/>
      <c r="B30" s="49">
        <v>26</v>
      </c>
      <c r="C30" s="50" t="s">
        <v>76</v>
      </c>
      <c r="D30" s="51" t="s">
        <v>72</v>
      </c>
      <c r="E30" s="52"/>
      <c r="F30" s="53">
        <v>9255350.094065519</v>
      </c>
      <c r="G30" s="3"/>
      <c r="H30" s="54">
        <v>20802104.760000002</v>
      </c>
      <c r="I30" s="55">
        <v>19428996.289999999</v>
      </c>
      <c r="J30" s="55">
        <v>-237672941</v>
      </c>
      <c r="K30" s="3"/>
      <c r="L30" s="53">
        <v>5578702.63406552</v>
      </c>
      <c r="M30" s="3"/>
      <c r="N30" s="53">
        <v>374188.08000000007</v>
      </c>
      <c r="O30"/>
      <c r="P30" s="54">
        <v>22392.44</v>
      </c>
      <c r="Q30" s="56">
        <v>0</v>
      </c>
      <c r="R30" s="56">
        <v>414771.08</v>
      </c>
      <c r="S30" s="56">
        <v>411936.86</v>
      </c>
      <c r="T30" s="56">
        <v>4364029.67</v>
      </c>
      <c r="U30" s="56">
        <v>7115352.29</v>
      </c>
      <c r="V30" s="56">
        <v>3373222.52</v>
      </c>
      <c r="W30" s="56">
        <v>38510.080000000002</v>
      </c>
      <c r="X30" s="53">
        <v>12133.890000000001</v>
      </c>
      <c r="Y30" s="56">
        <v>0</v>
      </c>
      <c r="Z30" s="56">
        <v>0</v>
      </c>
      <c r="AA30" s="53">
        <v>0</v>
      </c>
      <c r="AB30" s="53">
        <v>15752348.83</v>
      </c>
      <c r="AD30" s="54">
        <v>14053725.73</v>
      </c>
      <c r="AE30" s="56">
        <v>12217793.93</v>
      </c>
      <c r="AF30" s="55">
        <v>-159208106</v>
      </c>
      <c r="AG30" s="7"/>
      <c r="AH30" s="54">
        <v>6574304.5199999996</v>
      </c>
      <c r="AI30" s="56">
        <v>5879098.7000000002</v>
      </c>
      <c r="AJ30" s="55">
        <v>-73060720</v>
      </c>
      <c r="AL30" s="54">
        <v>0</v>
      </c>
      <c r="AM30" s="56">
        <v>1289600</v>
      </c>
      <c r="AN30" s="55">
        <v>-1810400</v>
      </c>
      <c r="AP30" s="54">
        <v>174074.51</v>
      </c>
      <c r="AQ30" s="56">
        <v>42503.66</v>
      </c>
      <c r="AR30" s="55">
        <v>-3593715</v>
      </c>
      <c r="AT30" s="3"/>
      <c r="AU30" s="54">
        <v>14053725.73</v>
      </c>
      <c r="AV30" s="56">
        <v>12217793.93</v>
      </c>
      <c r="AW30" s="55">
        <v>-159208106</v>
      </c>
      <c r="AX30" s="48"/>
      <c r="AY30" s="54">
        <v>6574304.5199999996</v>
      </c>
      <c r="AZ30" s="56">
        <v>5879098.7000000002</v>
      </c>
      <c r="BA30" s="55">
        <v>-73060720</v>
      </c>
      <c r="BB30" s="48"/>
      <c r="BC30" s="54">
        <v>3723.88</v>
      </c>
      <c r="BD30" s="56">
        <v>2896.04</v>
      </c>
      <c r="BE30" s="55">
        <v>-43140</v>
      </c>
      <c r="BF30" s="48"/>
      <c r="BG30" s="54">
        <v>136000</v>
      </c>
      <c r="BH30" s="56">
        <v>6128</v>
      </c>
      <c r="BI30" s="55">
        <v>-1921068</v>
      </c>
      <c r="BJ30" s="48"/>
      <c r="BK30" s="54">
        <v>0</v>
      </c>
      <c r="BL30" s="56">
        <v>1289600</v>
      </c>
      <c r="BM30" s="55">
        <v>-1810400</v>
      </c>
      <c r="BN30" s="48"/>
      <c r="BO30" s="54">
        <v>4434.6000000000004</v>
      </c>
      <c r="BP30" s="56">
        <v>3563.59</v>
      </c>
      <c r="BQ30" s="55">
        <v>-37943</v>
      </c>
      <c r="BR30" s="48"/>
      <c r="BS30" s="54">
        <v>0</v>
      </c>
      <c r="BT30" s="56">
        <v>0</v>
      </c>
      <c r="BU30" s="55">
        <v>-1591564</v>
      </c>
      <c r="BV30" s="48"/>
      <c r="BW30" s="54">
        <v>0</v>
      </c>
      <c r="BX30" s="56">
        <v>0</v>
      </c>
      <c r="BY30" s="56">
        <v>29898.83</v>
      </c>
      <c r="BZ30" s="56">
        <v>0</v>
      </c>
      <c r="CA30" s="56">
        <v>0</v>
      </c>
      <c r="CB30" s="56">
        <v>17.2</v>
      </c>
      <c r="CC30" s="55">
        <v>0</v>
      </c>
      <c r="CD30" s="7"/>
      <c r="CE30" s="54">
        <v>6.69</v>
      </c>
      <c r="CF30" s="54">
        <v>0</v>
      </c>
      <c r="CG30" s="55">
        <v>0</v>
      </c>
      <c r="CH30" s="3"/>
      <c r="CI30" s="54">
        <v>0.28999999999999998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12133.6</v>
      </c>
      <c r="CP30" s="55">
        <v>0</v>
      </c>
    </row>
    <row r="31" spans="1:94" s="2" customFormat="1" ht="99.95" customHeight="1">
      <c r="A31" s="80"/>
      <c r="B31" s="49">
        <v>27</v>
      </c>
      <c r="C31" s="50" t="s">
        <v>77</v>
      </c>
      <c r="D31" s="51" t="s">
        <v>72</v>
      </c>
      <c r="E31" s="52"/>
      <c r="F31" s="53">
        <v>5578702.63406552</v>
      </c>
      <c r="G31" s="3"/>
      <c r="H31" s="54">
        <v>22187219.93</v>
      </c>
      <c r="I31" s="55">
        <v>17215228.550000001</v>
      </c>
      <c r="J31" s="55">
        <v>-242644932</v>
      </c>
      <c r="K31" s="3"/>
      <c r="L31" s="53">
        <v>10658900.324065521</v>
      </c>
      <c r="M31" s="3"/>
      <c r="N31" s="53">
        <v>378866.34000000008</v>
      </c>
      <c r="O31"/>
      <c r="P31" s="54">
        <v>54612.88</v>
      </c>
      <c r="Q31" s="56">
        <v>0</v>
      </c>
      <c r="R31" s="56">
        <v>891696.44</v>
      </c>
      <c r="S31" s="56">
        <v>354409.21</v>
      </c>
      <c r="T31" s="56">
        <v>6198948.4400000004</v>
      </c>
      <c r="U31" s="56">
        <v>9840109.4199999999</v>
      </c>
      <c r="V31" s="56">
        <v>3354848.93</v>
      </c>
      <c r="W31" s="56">
        <v>33825.589999999997</v>
      </c>
      <c r="X31" s="53">
        <v>1566975.33</v>
      </c>
      <c r="Y31" s="56">
        <v>0</v>
      </c>
      <c r="Z31" s="56">
        <v>0</v>
      </c>
      <c r="AA31" s="53">
        <v>0</v>
      </c>
      <c r="AB31" s="53">
        <v>22295426.240000002</v>
      </c>
      <c r="AD31" s="54">
        <v>14756432.359999999</v>
      </c>
      <c r="AE31" s="56">
        <v>9367285.6999999993</v>
      </c>
      <c r="AF31" s="55">
        <v>-164597253</v>
      </c>
      <c r="AG31" s="7"/>
      <c r="AH31" s="54">
        <v>7369809.1799999997</v>
      </c>
      <c r="AI31" s="56">
        <v>4483669.12</v>
      </c>
      <c r="AJ31" s="55">
        <v>-75946860</v>
      </c>
      <c r="AL31" s="54">
        <v>0</v>
      </c>
      <c r="AM31" s="56">
        <v>1810400</v>
      </c>
      <c r="AN31" s="55">
        <v>0</v>
      </c>
      <c r="AP31" s="54">
        <v>60978.389999999992</v>
      </c>
      <c r="AQ31" s="56">
        <v>1553873.7300000002</v>
      </c>
      <c r="AR31" s="55">
        <v>-2100819</v>
      </c>
      <c r="AT31" s="3"/>
      <c r="AU31" s="54">
        <v>14756432.359999999</v>
      </c>
      <c r="AV31" s="56">
        <v>9367285.6999999993</v>
      </c>
      <c r="AW31" s="55">
        <v>-164597253</v>
      </c>
      <c r="AX31" s="48"/>
      <c r="AY31" s="54">
        <v>7369809.1799999997</v>
      </c>
      <c r="AZ31" s="56">
        <v>4483669.12</v>
      </c>
      <c r="BA31" s="55">
        <v>-75946860</v>
      </c>
      <c r="BB31" s="48"/>
      <c r="BC31" s="54">
        <v>3723.88</v>
      </c>
      <c r="BD31" s="56">
        <v>2174.75</v>
      </c>
      <c r="BE31" s="55">
        <v>-44689</v>
      </c>
      <c r="BF31" s="48"/>
      <c r="BG31" s="54">
        <v>2000</v>
      </c>
      <c r="BH31" s="56">
        <v>4672</v>
      </c>
      <c r="BI31" s="55">
        <v>-1918396</v>
      </c>
      <c r="BJ31" s="48"/>
      <c r="BK31" s="54">
        <v>0</v>
      </c>
      <c r="BL31" s="56">
        <v>1810400</v>
      </c>
      <c r="BM31" s="55">
        <v>0</v>
      </c>
      <c r="BN31" s="48"/>
      <c r="BO31" s="54">
        <v>10328.4</v>
      </c>
      <c r="BP31" s="56">
        <v>2268.02</v>
      </c>
      <c r="BQ31" s="55">
        <v>-46003</v>
      </c>
      <c r="BR31" s="48"/>
      <c r="BS31" s="54">
        <v>0</v>
      </c>
      <c r="BT31" s="56">
        <v>1499832.85</v>
      </c>
      <c r="BU31" s="55">
        <v>-91731</v>
      </c>
      <c r="BV31" s="48"/>
      <c r="BW31" s="54">
        <v>0</v>
      </c>
      <c r="BX31" s="56">
        <v>11582</v>
      </c>
      <c r="BY31" s="56">
        <v>26635.51</v>
      </c>
      <c r="BZ31" s="56">
        <v>551.6</v>
      </c>
      <c r="CA31" s="56">
        <v>0</v>
      </c>
      <c r="CB31" s="56">
        <v>6157</v>
      </c>
      <c r="CC31" s="55">
        <v>0</v>
      </c>
      <c r="CD31" s="7"/>
      <c r="CE31" s="54">
        <v>6.26</v>
      </c>
      <c r="CF31" s="54">
        <v>0</v>
      </c>
      <c r="CG31" s="55">
        <v>0</v>
      </c>
      <c r="CH31" s="3"/>
      <c r="CI31" s="54">
        <v>0.27</v>
      </c>
      <c r="CJ31" s="56">
        <v>0</v>
      </c>
      <c r="CK31" s="56">
        <v>0</v>
      </c>
      <c r="CL31" s="56">
        <v>1566975.06</v>
      </c>
      <c r="CM31" s="56">
        <v>0</v>
      </c>
      <c r="CN31" s="56">
        <v>0</v>
      </c>
      <c r="CO31" s="56">
        <v>0</v>
      </c>
      <c r="CP31" s="55">
        <v>0</v>
      </c>
    </row>
    <row r="32" spans="1:94" s="2" customFormat="1" ht="99.95" customHeight="1">
      <c r="A32" s="80"/>
      <c r="B32" s="49">
        <v>28</v>
      </c>
      <c r="C32" s="50" t="s">
        <v>78</v>
      </c>
      <c r="D32" s="51" t="s">
        <v>72</v>
      </c>
      <c r="E32" s="52"/>
      <c r="F32" s="53">
        <v>10658900.324065521</v>
      </c>
      <c r="G32" s="3"/>
      <c r="H32" s="54">
        <v>25415216.16</v>
      </c>
      <c r="I32" s="55">
        <v>25369871.859999999</v>
      </c>
      <c r="J32" s="55">
        <v>-242690276</v>
      </c>
      <c r="K32" s="3"/>
      <c r="L32" s="53">
        <v>6798654.264065519</v>
      </c>
      <c r="M32" s="3"/>
      <c r="N32" s="53">
        <v>1201615.0800000003</v>
      </c>
      <c r="O32"/>
      <c r="P32" s="54">
        <v>326136.27</v>
      </c>
      <c r="Q32" s="56">
        <v>0</v>
      </c>
      <c r="R32" s="56">
        <v>387776.37</v>
      </c>
      <c r="S32" s="56">
        <v>551082.53</v>
      </c>
      <c r="T32" s="56">
        <v>3549492.36</v>
      </c>
      <c r="U32" s="56">
        <v>8475508.8599999994</v>
      </c>
      <c r="V32" s="56">
        <v>7843785.8399999999</v>
      </c>
      <c r="W32" s="56">
        <v>116500.6</v>
      </c>
      <c r="X32" s="53">
        <v>259342.97</v>
      </c>
      <c r="Y32" s="56">
        <v>0</v>
      </c>
      <c r="Z32" s="56">
        <v>0</v>
      </c>
      <c r="AA32" s="53">
        <v>0</v>
      </c>
      <c r="AB32" s="53">
        <v>21509625.799999997</v>
      </c>
      <c r="AD32" s="54">
        <v>15524033.359999999</v>
      </c>
      <c r="AE32" s="56">
        <v>15055423.35</v>
      </c>
      <c r="AF32" s="55">
        <v>-165065863</v>
      </c>
      <c r="AG32" s="7"/>
      <c r="AH32" s="54">
        <v>7821962.2800000003</v>
      </c>
      <c r="AI32" s="56">
        <v>7424234.79</v>
      </c>
      <c r="AJ32" s="55">
        <v>-76344587</v>
      </c>
      <c r="AL32" s="54">
        <v>0</v>
      </c>
      <c r="AM32" s="56">
        <v>0</v>
      </c>
      <c r="AN32" s="55">
        <v>0</v>
      </c>
      <c r="AP32" s="54">
        <v>2069220.52</v>
      </c>
      <c r="AQ32" s="56">
        <v>2890213.72</v>
      </c>
      <c r="AR32" s="55">
        <v>-1279826</v>
      </c>
      <c r="AT32" s="3"/>
      <c r="AU32" s="54">
        <v>15524033.359999999</v>
      </c>
      <c r="AV32" s="56">
        <v>15055423.35</v>
      </c>
      <c r="AW32" s="55">
        <v>-165065863</v>
      </c>
      <c r="AX32" s="48"/>
      <c r="AY32" s="54">
        <v>7821962.2800000003</v>
      </c>
      <c r="AZ32" s="56">
        <v>7424234.79</v>
      </c>
      <c r="BA32" s="55">
        <v>-76344587</v>
      </c>
      <c r="BB32" s="48"/>
      <c r="BC32" s="54">
        <v>3723.88</v>
      </c>
      <c r="BD32" s="56">
        <v>3723.88</v>
      </c>
      <c r="BE32" s="55">
        <v>-44689</v>
      </c>
      <c r="BF32" s="48"/>
      <c r="BG32" s="54">
        <v>2000</v>
      </c>
      <c r="BH32" s="56">
        <v>822742.4</v>
      </c>
      <c r="BI32" s="55">
        <v>-1097654</v>
      </c>
      <c r="BJ32" s="48"/>
      <c r="BK32" s="54">
        <v>0</v>
      </c>
      <c r="BL32" s="56">
        <v>0</v>
      </c>
      <c r="BM32" s="55">
        <v>0</v>
      </c>
      <c r="BN32" s="48"/>
      <c r="BO32" s="54">
        <v>175627.8</v>
      </c>
      <c r="BP32" s="56">
        <v>175878.6</v>
      </c>
      <c r="BQ32" s="55">
        <v>-45752</v>
      </c>
      <c r="BR32" s="48"/>
      <c r="BS32" s="54">
        <v>0</v>
      </c>
      <c r="BT32" s="56">
        <v>0</v>
      </c>
      <c r="BU32" s="55">
        <v>-91731</v>
      </c>
      <c r="BV32" s="48"/>
      <c r="BW32" s="54">
        <v>0</v>
      </c>
      <c r="BX32" s="56">
        <v>0</v>
      </c>
      <c r="BY32" s="56">
        <v>43429.24</v>
      </c>
      <c r="BZ32" s="56">
        <v>1794431</v>
      </c>
      <c r="CA32" s="56">
        <v>0</v>
      </c>
      <c r="CB32" s="56">
        <v>50008.6</v>
      </c>
      <c r="CC32" s="55">
        <v>0</v>
      </c>
      <c r="CD32" s="7"/>
      <c r="CE32" s="54">
        <v>6.34</v>
      </c>
      <c r="CF32" s="54">
        <v>0</v>
      </c>
      <c r="CG32" s="55">
        <v>0</v>
      </c>
      <c r="CH32" s="3"/>
      <c r="CI32" s="54">
        <v>0.28000000000000003</v>
      </c>
      <c r="CJ32" s="56">
        <v>0</v>
      </c>
      <c r="CK32" s="56">
        <v>0</v>
      </c>
      <c r="CL32" s="56">
        <v>0</v>
      </c>
      <c r="CM32" s="56">
        <v>0</v>
      </c>
      <c r="CN32" s="56">
        <v>245692.39</v>
      </c>
      <c r="CO32" s="56">
        <v>13650.3</v>
      </c>
      <c r="CP32" s="55">
        <v>0</v>
      </c>
    </row>
    <row r="33" spans="1:94" s="2" customFormat="1" ht="99.95" customHeight="1" thickBot="1">
      <c r="A33" s="80"/>
      <c r="B33" s="49">
        <v>29</v>
      </c>
      <c r="C33" s="50" t="s">
        <v>71</v>
      </c>
      <c r="D33" s="81" t="s">
        <v>72</v>
      </c>
      <c r="E33" s="52"/>
      <c r="F33" s="53">
        <v>6798654.264065519</v>
      </c>
      <c r="G33" s="3"/>
      <c r="H33" s="54">
        <v>25462980.259999998</v>
      </c>
      <c r="I33" s="55">
        <v>25567886.540000003</v>
      </c>
      <c r="J33" s="55">
        <v>-242585370</v>
      </c>
      <c r="K33" s="3"/>
      <c r="L33" s="53">
        <v>6822583.5040655173</v>
      </c>
      <c r="M33" s="3"/>
      <c r="N33" s="53">
        <v>1218188.0600000003</v>
      </c>
      <c r="O33" s="3"/>
      <c r="P33" s="54">
        <v>203831.47</v>
      </c>
      <c r="Q33" s="56">
        <v>0</v>
      </c>
      <c r="R33" s="56">
        <v>367824.46</v>
      </c>
      <c r="S33" s="56">
        <v>376938.5</v>
      </c>
      <c r="T33" s="56">
        <v>4280594.04</v>
      </c>
      <c r="U33" s="56">
        <v>11254549.15</v>
      </c>
      <c r="V33" s="56">
        <v>7391851.9100000001</v>
      </c>
      <c r="W33" s="56">
        <v>68333.009999999995</v>
      </c>
      <c r="X33" s="53">
        <v>1647893.2400000002</v>
      </c>
      <c r="Y33" s="56">
        <v>0</v>
      </c>
      <c r="Z33" s="56">
        <v>0</v>
      </c>
      <c r="AA33" s="53">
        <v>0</v>
      </c>
      <c r="AB33" s="53">
        <v>25591815.780000001</v>
      </c>
      <c r="AD33" s="54">
        <v>17908385.969999999</v>
      </c>
      <c r="AE33" s="56">
        <v>16335027.98</v>
      </c>
      <c r="AF33" s="55">
        <v>-166639221</v>
      </c>
      <c r="AG33" s="7"/>
      <c r="AH33" s="54">
        <v>7491027.04</v>
      </c>
      <c r="AI33" s="56">
        <v>9156473.3300000001</v>
      </c>
      <c r="AJ33" s="55">
        <v>-74679141</v>
      </c>
      <c r="AL33" s="54">
        <v>0</v>
      </c>
      <c r="AM33" s="56">
        <v>0</v>
      </c>
      <c r="AN33" s="55">
        <v>0</v>
      </c>
      <c r="AP33" s="54">
        <v>63567.250000000007</v>
      </c>
      <c r="AQ33" s="56">
        <v>76385.23</v>
      </c>
      <c r="AR33" s="55">
        <v>-1267008</v>
      </c>
      <c r="AT33" s="3"/>
      <c r="AU33" s="54">
        <v>17908385.969999999</v>
      </c>
      <c r="AV33" s="56">
        <v>16335027.98</v>
      </c>
      <c r="AW33" s="55">
        <v>-166639221</v>
      </c>
      <c r="AX33" s="48"/>
      <c r="AY33" s="54">
        <v>7491027.04</v>
      </c>
      <c r="AZ33" s="56">
        <v>9156473.3300000001</v>
      </c>
      <c r="BA33" s="55">
        <v>-74679141</v>
      </c>
      <c r="BB33" s="48"/>
      <c r="BC33" s="54">
        <v>3723.88</v>
      </c>
      <c r="BD33" s="56">
        <v>7708.43</v>
      </c>
      <c r="BE33" s="55">
        <v>-40704</v>
      </c>
      <c r="BF33" s="48"/>
      <c r="BG33" s="54">
        <v>11005.64</v>
      </c>
      <c r="BH33" s="56">
        <v>16560</v>
      </c>
      <c r="BI33" s="55">
        <v>-1092100</v>
      </c>
      <c r="BJ33" s="48"/>
      <c r="BK33" s="54">
        <v>0</v>
      </c>
      <c r="BL33" s="56">
        <v>0</v>
      </c>
      <c r="BM33" s="55">
        <v>0</v>
      </c>
      <c r="BN33" s="48"/>
      <c r="BO33" s="54">
        <v>3412.4</v>
      </c>
      <c r="BP33" s="56">
        <v>270.26</v>
      </c>
      <c r="BQ33" s="55">
        <v>-48894</v>
      </c>
      <c r="BR33" s="48"/>
      <c r="BS33" s="54">
        <v>0</v>
      </c>
      <c r="BT33" s="56">
        <v>6421.21</v>
      </c>
      <c r="BU33" s="55">
        <v>-85310</v>
      </c>
      <c r="BV33" s="48"/>
      <c r="BW33" s="54">
        <v>0</v>
      </c>
      <c r="BX33" s="56">
        <v>13029.75</v>
      </c>
      <c r="BY33" s="56">
        <v>31749.23</v>
      </c>
      <c r="BZ33" s="56">
        <v>620.54999999999995</v>
      </c>
      <c r="CA33" s="56">
        <v>0</v>
      </c>
      <c r="CB33" s="56">
        <v>25.799999999999997</v>
      </c>
      <c r="CC33" s="55">
        <v>0</v>
      </c>
      <c r="CD33" s="7"/>
      <c r="CE33" s="54">
        <v>12.98</v>
      </c>
      <c r="CF33" s="54">
        <v>0</v>
      </c>
      <c r="CG33" s="55">
        <v>0</v>
      </c>
      <c r="CH33" s="3"/>
      <c r="CI33" s="54">
        <v>92.08</v>
      </c>
      <c r="CJ33" s="56">
        <v>0</v>
      </c>
      <c r="CK33" s="56">
        <v>0</v>
      </c>
      <c r="CL33" s="56">
        <v>0</v>
      </c>
      <c r="CM33" s="56">
        <v>0</v>
      </c>
      <c r="CN33" s="56">
        <v>1647801.1600000001</v>
      </c>
      <c r="CO33" s="56">
        <v>0</v>
      </c>
      <c r="CP33" s="55">
        <v>0</v>
      </c>
    </row>
    <row r="34" spans="1:94" ht="99.95" customHeight="1" thickBot="1">
      <c r="B34" s="69" t="s">
        <v>20</v>
      </c>
      <c r="C34" s="70"/>
      <c r="D34" s="71"/>
      <c r="E34" s="72"/>
      <c r="F34" s="73">
        <f>+F7</f>
        <v>7156959.2940655574</v>
      </c>
      <c r="G34" s="3"/>
      <c r="H34" s="74">
        <f>SUM(H6:H33)</f>
        <v>619234502.41999996</v>
      </c>
      <c r="I34" s="75">
        <f>SUM(I6:I33)</f>
        <v>410168983.06000006</v>
      </c>
      <c r="J34" s="75">
        <f>+J33</f>
        <v>-242585370</v>
      </c>
      <c r="K34" s="3"/>
      <c r="L34" s="73">
        <f t="shared" ref="L34" si="7">+F34+AB34-I34</f>
        <v>6822583.504065454</v>
      </c>
      <c r="M34" s="3"/>
      <c r="N34" s="73">
        <f>+N33</f>
        <v>1218188.0600000003</v>
      </c>
      <c r="P34" s="74">
        <f t="shared" ref="P34:AB34" si="8">SUM(P6:P33)</f>
        <v>1114870.98</v>
      </c>
      <c r="Q34" s="76">
        <f t="shared" si="8"/>
        <v>0</v>
      </c>
      <c r="R34" s="76">
        <f t="shared" si="8"/>
        <v>11362244.779999999</v>
      </c>
      <c r="S34" s="76">
        <f t="shared" si="8"/>
        <v>11022644.77</v>
      </c>
      <c r="T34" s="76">
        <f t="shared" si="8"/>
        <v>94811291.590000004</v>
      </c>
      <c r="U34" s="76">
        <f t="shared" si="8"/>
        <v>107913444.49000002</v>
      </c>
      <c r="V34" s="76">
        <f t="shared" si="8"/>
        <v>70195404.379999995</v>
      </c>
      <c r="W34" s="76">
        <f t="shared" si="8"/>
        <v>1782389.2900000003</v>
      </c>
      <c r="X34" s="73">
        <f t="shared" si="8"/>
        <v>4815237.2000000011</v>
      </c>
      <c r="Y34" s="76">
        <f t="shared" si="8"/>
        <v>5317079.79</v>
      </c>
      <c r="Z34" s="76">
        <f t="shared" si="8"/>
        <v>100000000</v>
      </c>
      <c r="AA34" s="73">
        <f t="shared" si="8"/>
        <v>1500000</v>
      </c>
      <c r="AB34" s="73">
        <f t="shared" si="8"/>
        <v>409834607.26999998</v>
      </c>
      <c r="AC34" s="2"/>
      <c r="AD34" s="74">
        <f>SUM(AD6:AD33)</f>
        <v>398689308.41000009</v>
      </c>
      <c r="AE34" s="76">
        <f>SUM(AE6:AE33)</f>
        <v>253852525.20999998</v>
      </c>
      <c r="AF34" s="75">
        <f>+AF33</f>
        <v>-166639221</v>
      </c>
      <c r="AG34" s="7"/>
      <c r="AH34" s="74">
        <f>SUM(AH6:AH33)</f>
        <v>191850038.50999999</v>
      </c>
      <c r="AI34" s="76">
        <f>SUM(AI6:AI33)</f>
        <v>127371514.55</v>
      </c>
      <c r="AJ34" s="75">
        <f>+AJ33</f>
        <v>-74679141</v>
      </c>
      <c r="AK34" s="2"/>
      <c r="AL34" s="74">
        <f>SUM(AL6:AL33)</f>
        <v>20096284.969999999</v>
      </c>
      <c r="AM34" s="76">
        <f>SUM(AM6:AM33)</f>
        <v>20096283.98</v>
      </c>
      <c r="AN34" s="75">
        <f>+AN33</f>
        <v>0</v>
      </c>
      <c r="AO34" s="2"/>
      <c r="AP34" s="74">
        <f>SUM(AP6:AP33)</f>
        <v>8585870.5300000012</v>
      </c>
      <c r="AQ34" s="76">
        <f>SUM(AQ6:AQ33)</f>
        <v>8848659.3200000003</v>
      </c>
      <c r="AR34" s="75">
        <f>+AR33</f>
        <v>-1267008</v>
      </c>
      <c r="AS34" s="2"/>
      <c r="AT34" s="3"/>
      <c r="AU34" s="74">
        <f>SUM(AU6:AU33)</f>
        <v>398689308.41000009</v>
      </c>
      <c r="AV34" s="76">
        <f>SUM(AV6:AV33)</f>
        <v>253852525.20999998</v>
      </c>
      <c r="AW34" s="75">
        <f>+AW33</f>
        <v>-166639221</v>
      </c>
      <c r="AX34" s="48"/>
      <c r="AY34" s="74">
        <f>SUM(AY6:AY33)</f>
        <v>191850038.50999999</v>
      </c>
      <c r="AZ34" s="76">
        <f>SUM(AZ6:AZ33)</f>
        <v>127371514.55</v>
      </c>
      <c r="BA34" s="75">
        <f>+BA33</f>
        <v>-74679141</v>
      </c>
      <c r="BB34" s="48"/>
      <c r="BC34" s="74">
        <f>SUM(BC6:BC33)</f>
        <v>109730.39000000003</v>
      </c>
      <c r="BD34" s="76">
        <f>SUM(BD6:BD33)</f>
        <v>75146.649999999994</v>
      </c>
      <c r="BE34" s="75">
        <f>+BE33</f>
        <v>-40704</v>
      </c>
      <c r="BF34" s="48"/>
      <c r="BG34" s="74">
        <f>SUM(BG6:BG33)</f>
        <v>3139705.12</v>
      </c>
      <c r="BH34" s="76">
        <f>SUM(BH6:BH33)</f>
        <v>2056503.9</v>
      </c>
      <c r="BI34" s="75">
        <f>+BI33</f>
        <v>-1092100</v>
      </c>
      <c r="BJ34" s="48"/>
      <c r="BK34" s="74">
        <f>SUM(BK6:BK33)</f>
        <v>20096284.969999999</v>
      </c>
      <c r="BL34" s="76">
        <f>SUM(BL6:BL33)</f>
        <v>20096283.98</v>
      </c>
      <c r="BM34" s="75">
        <f>+BM33</f>
        <v>0</v>
      </c>
      <c r="BN34" s="48"/>
      <c r="BO34" s="74">
        <f>SUM(BO6:BO33)</f>
        <v>295372.14</v>
      </c>
      <c r="BP34" s="76">
        <f>SUM(BP6:BP33)</f>
        <v>261423.39</v>
      </c>
      <c r="BQ34" s="75">
        <f>+BQ33</f>
        <v>-48894</v>
      </c>
      <c r="BR34" s="48"/>
      <c r="BS34" s="74">
        <f>SUM(BS6:BS33)</f>
        <v>91731.56</v>
      </c>
      <c r="BT34" s="76">
        <f>SUM(BT6:BT33)</f>
        <v>1506254.06</v>
      </c>
      <c r="BU34" s="75">
        <f>+BU33</f>
        <v>-85310</v>
      </c>
      <c r="BV34" s="48"/>
      <c r="BW34" s="74">
        <f t="shared" ref="BW34:CC34" si="9">SUM(BW6:BW33)</f>
        <v>4261.54</v>
      </c>
      <c r="BX34" s="76">
        <f t="shared" si="9"/>
        <v>81970.850000000006</v>
      </c>
      <c r="BY34" s="76">
        <f t="shared" si="9"/>
        <v>822161.54999999993</v>
      </c>
      <c r="BZ34" s="76">
        <f t="shared" si="9"/>
        <v>1798221.18</v>
      </c>
      <c r="CA34" s="76">
        <f t="shared" si="9"/>
        <v>1173255.0699999998</v>
      </c>
      <c r="CB34" s="76">
        <f t="shared" si="9"/>
        <v>1553246.4100000004</v>
      </c>
      <c r="CC34" s="75">
        <f t="shared" si="9"/>
        <v>-483785.27999999997</v>
      </c>
      <c r="CD34" s="1"/>
      <c r="CE34" s="74">
        <f>SUM(CE6:CE33)</f>
        <v>144.43999999999997</v>
      </c>
      <c r="CF34" s="74">
        <f>SUM(CF6:CF33)</f>
        <v>0</v>
      </c>
      <c r="CG34" s="75">
        <f>SUM(CG6:CG33)</f>
        <v>91.91</v>
      </c>
      <c r="CH34" s="3"/>
      <c r="CI34" s="74">
        <f t="shared" ref="CI34:CP34" si="10">SUM(CI6:CI33)</f>
        <v>876.6999999999997</v>
      </c>
      <c r="CJ34" s="76">
        <f t="shared" si="10"/>
        <v>0</v>
      </c>
      <c r="CK34" s="76">
        <f t="shared" si="10"/>
        <v>405</v>
      </c>
      <c r="CL34" s="76">
        <f t="shared" si="10"/>
        <v>1566975.06</v>
      </c>
      <c r="CM34" s="76">
        <f t="shared" si="10"/>
        <v>0</v>
      </c>
      <c r="CN34" s="76">
        <f t="shared" si="10"/>
        <v>2698639.3200000003</v>
      </c>
      <c r="CO34" s="76">
        <f t="shared" si="10"/>
        <v>85761.03</v>
      </c>
      <c r="CP34" s="75">
        <f t="shared" si="10"/>
        <v>462580.09</v>
      </c>
    </row>
    <row r="35" spans="1:94" ht="99.95" customHeight="1"/>
    <row r="36" spans="1:94" ht="99.95" customHeight="1"/>
    <row r="37" spans="1:94" ht="99.95" customHeight="1"/>
    <row r="38" spans="1:94" ht="99.95" customHeight="1"/>
    <row r="39" spans="1:94" ht="99.95" customHeight="1"/>
    <row r="40" spans="1:94" ht="99.95" customHeight="1"/>
    <row r="41" spans="1:94" ht="20.100000000000001" customHeight="1"/>
    <row r="42" spans="1:94" ht="20.100000000000001" customHeight="1"/>
    <row r="43" spans="1:94" ht="20.100000000000001" customHeight="1"/>
    <row r="44" spans="1:94" ht="20.100000000000001" customHeight="1"/>
    <row r="45" spans="1:94" ht="20.100000000000001" customHeight="1"/>
    <row r="46" spans="1:94" ht="20.100000000000001" customHeight="1"/>
    <row r="47" spans="1:94" ht="20.100000000000001" customHeight="1"/>
    <row r="48" spans="1:9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mergeCells count="23">
    <mergeCell ref="BS4:BU4"/>
    <mergeCell ref="CF4:CG4"/>
    <mergeCell ref="CI4:CP4"/>
    <mergeCell ref="B6:D6"/>
    <mergeCell ref="AU4:AW4"/>
    <mergeCell ref="AY4:BA4"/>
    <mergeCell ref="BC4:BE4"/>
    <mergeCell ref="BG4:BI4"/>
    <mergeCell ref="BK4:BM4"/>
    <mergeCell ref="BO4:BQ4"/>
    <mergeCell ref="H4:I4"/>
    <mergeCell ref="P4:V4"/>
    <mergeCell ref="AD4:AF4"/>
    <mergeCell ref="AH4:AJ4"/>
    <mergeCell ref="AL4:AN4"/>
    <mergeCell ref="AP4:AR4"/>
    <mergeCell ref="CI2:CP2"/>
    <mergeCell ref="H3:J3"/>
    <mergeCell ref="P3:AB3"/>
    <mergeCell ref="AD3:AR3"/>
    <mergeCell ref="AU3:CC3"/>
    <mergeCell ref="CE3:CG3"/>
    <mergeCell ref="CI3:CP3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sistema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s894486</cp:lastModifiedBy>
  <dcterms:created xsi:type="dcterms:W3CDTF">2016-12-06T17:33:57Z</dcterms:created>
  <dcterms:modified xsi:type="dcterms:W3CDTF">2017-01-11T14:09:27Z</dcterms:modified>
</cp:coreProperties>
</file>