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<sst xmlns="http://schemas.openxmlformats.org/spreadsheetml/2006/main" count="135" uniqueCount="135">
  <si>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</si>
  <si>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</si>
  <si>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</si>
  <si>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</si>
  <si>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</si>
  <si>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</si>
  <si>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</si>
  <si>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</si>
  <si>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</si>
  <si>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</si>
  <si>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</si>
  <si>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</si>
  <si>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</si>
  <si>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</si>
  <si>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</si>
  <si>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</si>
  <si>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</si>
  <si>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</si>
  <si>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</si>
  <si>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</si>
  <si>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</si>
  <si>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</si>
  <si>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</si>
  <si>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</si>
  <si>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</si>
  <si>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</si>
  <si>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</si>
  <si>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</si>
  <si>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</si>
  <si>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</si>
  <si>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</si>
  <si>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</si>
  <si>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</si>
  <si>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</si>
  <si>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</si>
  <si>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</si>
  <si>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</si>
  <si>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</si>
  <si>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</si>
  <si>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</si>
  <si>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</si>
  <si>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</si>
  <si>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</si>
  <si>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</si>
  <si>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</si>
  <si>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</si>
  <si>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</si>
  <si>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</si>
  <si>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</si>
  <si>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</si>
  <si>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</si>
  <si>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</si>
  <si>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</si>
  <si>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</si>
  <si>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</si>
  <si>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</si>
  <si>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</si>
  <si>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</si>
  <si>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</si>
  <si>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</si>
  <si>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</si>
  <si>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</si>
  <si>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</si>
  <si>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</si>
  <si>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</si>
  <si>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</si>
  <si>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</si>
  <si>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</si>
  <si>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</si>
  <si>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</si>
  <si>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</si>
  <si>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</si>
  <si>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</si>
  <si>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</si>
  <si>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</si>
  <si>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</si>
  <si>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</si>
  <si>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</si>
  <si>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</si>
  <si>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</si>
  <si>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</si>
  <si>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</si>
  <si>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</si>
  <si>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</si>
  <si>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</si>
  <si>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</si>
  <si>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</si>
  <si>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</si>
  <si>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</si>
  <si>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</si>
  <si>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</si>
  <si>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</si>
  <si>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</si>
  <si>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</si>
  <si>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</si>
  <si>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</si>
  <si>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</si>
  <si>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</si>
  <si>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</si>
  <si>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</si>
  <si>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</si>
  <si>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</si>
  <si>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</si>
  <si>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</si>
  <si>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</si>
  <si>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</si>
  <si>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</si>
  <si>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</si>
  <si>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</si>
  <si>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</si>
  <si>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</si>
  <si>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</si>
  <si>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</si>
  <si>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</si>
  <si>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</si>
  <si>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</si>
  <si>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</si>
  <si>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</si>
  <si>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</si>
  <si>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</si>
  <si>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</si>
  <si>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</si>
  <si>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</si>
  <si>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</si>
  <si>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</si>
  <si>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</si>
  <si>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</si>
  <si>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</si>
  <si>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</si>
  <si>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</si>
  <si>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</si>
  <si>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</si>
  <si>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17/08/16 - VENCIMENTO 26/08/16</t>
  </si>
  <si>
    <t>6.3. Revisão de Remuneração pelo Transporte Coletivo ¹</t>
  </si>
  <si>
    <t xml:space="preserve">      ¹  Pagamento de combustível não fóssil de agosto/15 a maio/16.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</si>
</sst>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631131</v>
      </c>
      <c r="C7" s="9">
        <f t="shared" si="0"/>
        <v>801596</v>
      </c>
      <c r="D7" s="9">
        <f t="shared" si="0"/>
        <v>833338</v>
      </c>
      <c r="E7" s="9">
        <f t="shared" si="0"/>
        <v>554182</v>
      </c>
      <c r="F7" s="9">
        <f t="shared" si="0"/>
        <v>751662</v>
      </c>
      <c r="G7" s="9">
        <f t="shared" si="0"/>
        <v>1249147</v>
      </c>
      <c r="H7" s="9">
        <f t="shared" si="0"/>
        <v>584864</v>
      </c>
      <c r="I7" s="9">
        <f t="shared" si="0"/>
        <v>127218</v>
      </c>
      <c r="J7" s="9">
        <f t="shared" si="0"/>
        <v>333321</v>
      </c>
      <c r="K7" s="9">
        <f t="shared" si="0"/>
        <v>5866459</v>
      </c>
      <c r="L7" s="52"/>
    </row>
    <row r="8" spans="1:11" ht="17.25" customHeight="1">
      <c r="A8" s="10" t="s">
        <v>99</v>
      </c>
      <c r="B8" s="11">
        <f>B9+B12+B16</f>
        <v>305404</v>
      </c>
      <c r="C8" s="11">
        <f aca="true" t="shared" si="1" ref="C8:J8">C9+C12+C16</f>
        <v>397793</v>
      </c>
      <c r="D8" s="11">
        <f t="shared" si="1"/>
        <v>388756</v>
      </c>
      <c r="E8" s="11">
        <f t="shared" si="1"/>
        <v>278247</v>
      </c>
      <c r="F8" s="11">
        <f t="shared" si="1"/>
        <v>364057</v>
      </c>
      <c r="G8" s="11">
        <f t="shared" si="1"/>
        <v>610273</v>
      </c>
      <c r="H8" s="11">
        <f t="shared" si="1"/>
        <v>311275</v>
      </c>
      <c r="I8" s="11">
        <f t="shared" si="1"/>
        <v>58135</v>
      </c>
      <c r="J8" s="11">
        <f t="shared" si="1"/>
        <v>152708</v>
      </c>
      <c r="K8" s="11">
        <f>SUM(B8:J8)</f>
        <v>2866648</v>
      </c>
    </row>
    <row r="9" spans="1:11" ht="17.25" customHeight="1">
      <c r="A9" s="15" t="s">
        <v>17</v>
      </c>
      <c r="B9" s="13">
        <f>+B10+B11</f>
        <v>34449</v>
      </c>
      <c r="C9" s="13">
        <f aca="true" t="shared" si="2" ref="C9:J9">+C10+C11</f>
        <v>46594</v>
      </c>
      <c r="D9" s="13">
        <f t="shared" si="2"/>
        <v>39925</v>
      </c>
      <c r="E9" s="13">
        <f t="shared" si="2"/>
        <v>31972</v>
      </c>
      <c r="F9" s="13">
        <f t="shared" si="2"/>
        <v>35652</v>
      </c>
      <c r="G9" s="13">
        <f t="shared" si="2"/>
        <v>47062</v>
      </c>
      <c r="H9" s="13">
        <f t="shared" si="2"/>
        <v>44920</v>
      </c>
      <c r="I9" s="13">
        <f t="shared" si="2"/>
        <v>7789</v>
      </c>
      <c r="J9" s="13">
        <f t="shared" si="2"/>
        <v>14389</v>
      </c>
      <c r="K9" s="11">
        <f>SUM(B9:J9)</f>
        <v>302752</v>
      </c>
    </row>
    <row r="10" spans="1:11" ht="17.25" customHeight="1">
      <c r="A10" s="29" t="s">
        <v>18</v>
      </c>
      <c r="B10" s="13">
        <v>34449</v>
      </c>
      <c r="C10" s="13">
        <v>46594</v>
      </c>
      <c r="D10" s="13">
        <v>39925</v>
      </c>
      <c r="E10" s="13">
        <v>31972</v>
      </c>
      <c r="F10" s="13">
        <v>35652</v>
      </c>
      <c r="G10" s="13">
        <v>47062</v>
      </c>
      <c r="H10" s="13">
        <v>44920</v>
      </c>
      <c r="I10" s="13">
        <v>7789</v>
      </c>
      <c r="J10" s="13">
        <v>14389</v>
      </c>
      <c r="K10" s="11">
        <f>SUM(B10:J10)</f>
        <v>302752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233023</v>
      </c>
      <c r="C12" s="17">
        <f t="shared" si="3"/>
        <v>305017</v>
      </c>
      <c r="D12" s="17">
        <f t="shared" si="3"/>
        <v>301574</v>
      </c>
      <c r="E12" s="17">
        <f t="shared" si="3"/>
        <v>213342</v>
      </c>
      <c r="F12" s="17">
        <f t="shared" si="3"/>
        <v>278483</v>
      </c>
      <c r="G12" s="17">
        <f t="shared" si="3"/>
        <v>475698</v>
      </c>
      <c r="H12" s="17">
        <f t="shared" si="3"/>
        <v>232205</v>
      </c>
      <c r="I12" s="17">
        <f t="shared" si="3"/>
        <v>42787</v>
      </c>
      <c r="J12" s="17">
        <f t="shared" si="3"/>
        <v>119223</v>
      </c>
      <c r="K12" s="11">
        <f aca="true" t="shared" si="4" ref="K12:K27">SUM(B12:J12)</f>
        <v>2201352</v>
      </c>
    </row>
    <row r="13" spans="1:13" ht="17.25" customHeight="1">
      <c r="A13" s="14" t="s">
        <v>20</v>
      </c>
      <c r="B13" s="13">
        <v>108995</v>
      </c>
      <c r="C13" s="13">
        <v>152972</v>
      </c>
      <c r="D13" s="13">
        <v>156742</v>
      </c>
      <c r="E13" s="13">
        <v>107658</v>
      </c>
      <c r="F13" s="13">
        <v>137574</v>
      </c>
      <c r="G13" s="13">
        <v>222708</v>
      </c>
      <c r="H13" s="13">
        <v>103945</v>
      </c>
      <c r="I13" s="13">
        <v>23247</v>
      </c>
      <c r="J13" s="13">
        <v>61444</v>
      </c>
      <c r="K13" s="11">
        <f t="shared" si="4"/>
        <v>1075285</v>
      </c>
      <c r="L13" s="52"/>
      <c r="M13" s="53"/>
    </row>
    <row r="14" spans="1:12" ht="17.25" customHeight="1">
      <c r="A14" s="14" t="s">
        <v>21</v>
      </c>
      <c r="B14" s="13">
        <v>113162</v>
      </c>
      <c r="C14" s="13">
        <v>135485</v>
      </c>
      <c r="D14" s="13">
        <v>133071</v>
      </c>
      <c r="E14" s="13">
        <v>95559</v>
      </c>
      <c r="F14" s="13">
        <v>130287</v>
      </c>
      <c r="G14" s="13">
        <v>236242</v>
      </c>
      <c r="H14" s="13">
        <v>109989</v>
      </c>
      <c r="I14" s="13">
        <v>16597</v>
      </c>
      <c r="J14" s="13">
        <v>53982</v>
      </c>
      <c r="K14" s="11">
        <f t="shared" si="4"/>
        <v>1024374</v>
      </c>
      <c r="L14" s="52"/>
    </row>
    <row r="15" spans="1:11" ht="17.25" customHeight="1">
      <c r="A15" s="14" t="s">
        <v>22</v>
      </c>
      <c r="B15" s="13">
        <v>10866</v>
      </c>
      <c r="C15" s="13">
        <v>16560</v>
      </c>
      <c r="D15" s="13">
        <v>11761</v>
      </c>
      <c r="E15" s="13">
        <v>10125</v>
      </c>
      <c r="F15" s="13">
        <v>10622</v>
      </c>
      <c r="G15" s="13">
        <v>16748</v>
      </c>
      <c r="H15" s="13">
        <v>18271</v>
      </c>
      <c r="I15" s="13">
        <v>2943</v>
      </c>
      <c r="J15" s="13">
        <v>3797</v>
      </c>
      <c r="K15" s="11">
        <f t="shared" si="4"/>
        <v>101693</v>
      </c>
    </row>
    <row r="16" spans="1:11" ht="17.25" customHeight="1">
      <c r="A16" s="15" t="s">
        <v>95</v>
      </c>
      <c r="B16" s="13">
        <f>B17+B18+B19</f>
        <v>37932</v>
      </c>
      <c r="C16" s="13">
        <f aca="true" t="shared" si="5" ref="C16:J16">C17+C18+C19</f>
        <v>46182</v>
      </c>
      <c r="D16" s="13">
        <f t="shared" si="5"/>
        <v>47257</v>
      </c>
      <c r="E16" s="13">
        <f t="shared" si="5"/>
        <v>32933</v>
      </c>
      <c r="F16" s="13">
        <f t="shared" si="5"/>
        <v>49922</v>
      </c>
      <c r="G16" s="13">
        <f t="shared" si="5"/>
        <v>87513</v>
      </c>
      <c r="H16" s="13">
        <f t="shared" si="5"/>
        <v>34150</v>
      </c>
      <c r="I16" s="13">
        <f t="shared" si="5"/>
        <v>7559</v>
      </c>
      <c r="J16" s="13">
        <f t="shared" si="5"/>
        <v>19096</v>
      </c>
      <c r="K16" s="11">
        <f t="shared" si="4"/>
        <v>362544</v>
      </c>
    </row>
    <row r="17" spans="1:11" ht="17.25" customHeight="1">
      <c r="A17" s="14" t="s">
        <v>96</v>
      </c>
      <c r="B17" s="13">
        <v>22922</v>
      </c>
      <c r="C17" s="13">
        <v>30204</v>
      </c>
      <c r="D17" s="13">
        <v>29041</v>
      </c>
      <c r="E17" s="13">
        <v>20343</v>
      </c>
      <c r="F17" s="13">
        <v>31186</v>
      </c>
      <c r="G17" s="13">
        <v>52408</v>
      </c>
      <c r="H17" s="13">
        <v>21946</v>
      </c>
      <c r="I17" s="13">
        <v>4911</v>
      </c>
      <c r="J17" s="13">
        <v>11633</v>
      </c>
      <c r="K17" s="11">
        <f t="shared" si="4"/>
        <v>224594</v>
      </c>
    </row>
    <row r="18" spans="1:11" ht="17.25" customHeight="1">
      <c r="A18" s="14" t="s">
        <v>97</v>
      </c>
      <c r="B18" s="13">
        <v>12750</v>
      </c>
      <c r="C18" s="13">
        <v>13032</v>
      </c>
      <c r="D18" s="13">
        <v>16316</v>
      </c>
      <c r="E18" s="13">
        <v>10896</v>
      </c>
      <c r="F18" s="13">
        <v>16714</v>
      </c>
      <c r="G18" s="13">
        <v>31892</v>
      </c>
      <c r="H18" s="13">
        <v>9330</v>
      </c>
      <c r="I18" s="13">
        <v>2187</v>
      </c>
      <c r="J18" s="13">
        <v>6663</v>
      </c>
      <c r="K18" s="11">
        <f t="shared" si="4"/>
        <v>119780</v>
      </c>
    </row>
    <row r="19" spans="1:11" ht="17.25" customHeight="1">
      <c r="A19" s="14" t="s">
        <v>98</v>
      </c>
      <c r="B19" s="13">
        <v>2260</v>
      </c>
      <c r="C19" s="13">
        <v>2946</v>
      </c>
      <c r="D19" s="13">
        <v>1900</v>
      </c>
      <c r="E19" s="13">
        <v>1694</v>
      </c>
      <c r="F19" s="13">
        <v>2022</v>
      </c>
      <c r="G19" s="13">
        <v>3213</v>
      </c>
      <c r="H19" s="13">
        <v>2874</v>
      </c>
      <c r="I19" s="13">
        <v>461</v>
      </c>
      <c r="J19" s="13">
        <v>800</v>
      </c>
      <c r="K19" s="11">
        <f t="shared" si="4"/>
        <v>18170</v>
      </c>
    </row>
    <row r="20" spans="1:11" ht="17.25" customHeight="1">
      <c r="A20" s="16" t="s">
        <v>23</v>
      </c>
      <c r="B20" s="11">
        <f>+B21+B22+B23</f>
        <v>165875</v>
      </c>
      <c r="C20" s="11">
        <f aca="true" t="shared" si="6" ref="C20:J20">+C21+C22+C23</f>
        <v>185823</v>
      </c>
      <c r="D20" s="11">
        <f t="shared" si="6"/>
        <v>212954</v>
      </c>
      <c r="E20" s="11">
        <f t="shared" si="6"/>
        <v>133758</v>
      </c>
      <c r="F20" s="11">
        <f t="shared" si="6"/>
        <v>208923</v>
      </c>
      <c r="G20" s="11">
        <f t="shared" si="6"/>
        <v>387754</v>
      </c>
      <c r="H20" s="11">
        <f t="shared" si="6"/>
        <v>141660</v>
      </c>
      <c r="I20" s="11">
        <f t="shared" si="6"/>
        <v>32401</v>
      </c>
      <c r="J20" s="11">
        <f t="shared" si="6"/>
        <v>79579</v>
      </c>
      <c r="K20" s="11">
        <f t="shared" si="4"/>
        <v>1548727</v>
      </c>
    </row>
    <row r="21" spans="1:12" ht="17.25" customHeight="1">
      <c r="A21" s="12" t="s">
        <v>24</v>
      </c>
      <c r="B21" s="13">
        <v>86401</v>
      </c>
      <c r="C21" s="13">
        <v>106292</v>
      </c>
      <c r="D21" s="13">
        <v>122965</v>
      </c>
      <c r="E21" s="13">
        <v>76426</v>
      </c>
      <c r="F21" s="13">
        <v>116413</v>
      </c>
      <c r="G21" s="13">
        <v>199041</v>
      </c>
      <c r="H21" s="13">
        <v>77405</v>
      </c>
      <c r="I21" s="13">
        <v>19821</v>
      </c>
      <c r="J21" s="13">
        <v>44928</v>
      </c>
      <c r="K21" s="11">
        <f t="shared" si="4"/>
        <v>849692</v>
      </c>
      <c r="L21" s="52"/>
    </row>
    <row r="22" spans="1:12" ht="17.25" customHeight="1">
      <c r="A22" s="12" t="s">
        <v>25</v>
      </c>
      <c r="B22" s="13">
        <v>74625</v>
      </c>
      <c r="C22" s="13">
        <v>73600</v>
      </c>
      <c r="D22" s="13">
        <v>85092</v>
      </c>
      <c r="E22" s="13">
        <v>53722</v>
      </c>
      <c r="F22" s="13">
        <v>88085</v>
      </c>
      <c r="G22" s="13">
        <v>180654</v>
      </c>
      <c r="H22" s="13">
        <v>58114</v>
      </c>
      <c r="I22" s="13">
        <v>11524</v>
      </c>
      <c r="J22" s="13">
        <v>33092</v>
      </c>
      <c r="K22" s="11">
        <f t="shared" si="4"/>
        <v>658508</v>
      </c>
      <c r="L22" s="52"/>
    </row>
    <row r="23" spans="1:11" ht="17.25" customHeight="1">
      <c r="A23" s="12" t="s">
        <v>26</v>
      </c>
      <c r="B23" s="13">
        <v>4849</v>
      </c>
      <c r="C23" s="13">
        <v>5931</v>
      </c>
      <c r="D23" s="13">
        <v>4897</v>
      </c>
      <c r="E23" s="13">
        <v>3610</v>
      </c>
      <c r="F23" s="13">
        <v>4425</v>
      </c>
      <c r="G23" s="13">
        <v>8059</v>
      </c>
      <c r="H23" s="13">
        <v>6141</v>
      </c>
      <c r="I23" s="13">
        <v>1056</v>
      </c>
      <c r="J23" s="13">
        <v>1559</v>
      </c>
      <c r="K23" s="11">
        <f t="shared" si="4"/>
        <v>40527</v>
      </c>
    </row>
    <row r="24" spans="1:11" ht="17.25" customHeight="1">
      <c r="A24" s="16" t="s">
        <v>27</v>
      </c>
      <c r="B24" s="13">
        <f>+B25+B26</f>
        <v>159852</v>
      </c>
      <c r="C24" s="13">
        <f aca="true" t="shared" si="7" ref="C24:J24">+C25+C26</f>
        <v>217980</v>
      </c>
      <c r="D24" s="13">
        <f t="shared" si="7"/>
        <v>231628</v>
      </c>
      <c r="E24" s="13">
        <f t="shared" si="7"/>
        <v>142177</v>
      </c>
      <c r="F24" s="13">
        <f t="shared" si="7"/>
        <v>178682</v>
      </c>
      <c r="G24" s="13">
        <f t="shared" si="7"/>
        <v>251120</v>
      </c>
      <c r="H24" s="13">
        <f t="shared" si="7"/>
        <v>122204</v>
      </c>
      <c r="I24" s="13">
        <f t="shared" si="7"/>
        <v>36682</v>
      </c>
      <c r="J24" s="13">
        <f t="shared" si="7"/>
        <v>101034</v>
      </c>
      <c r="K24" s="11">
        <f t="shared" si="4"/>
        <v>1441359</v>
      </c>
    </row>
    <row r="25" spans="1:12" ht="17.25" customHeight="1">
      <c r="A25" s="12" t="s">
        <v>130</v>
      </c>
      <c r="B25" s="13">
        <v>69262</v>
      </c>
      <c r="C25" s="13">
        <v>104098</v>
      </c>
      <c r="D25" s="13">
        <v>116098</v>
      </c>
      <c r="E25" s="13">
        <v>70088</v>
      </c>
      <c r="F25" s="13">
        <v>84346</v>
      </c>
      <c r="G25" s="13">
        <v>111295</v>
      </c>
      <c r="H25" s="13">
        <v>54157</v>
      </c>
      <c r="I25" s="13">
        <v>20467</v>
      </c>
      <c r="J25" s="13">
        <v>48684</v>
      </c>
      <c r="K25" s="11">
        <f t="shared" si="4"/>
        <v>678495</v>
      </c>
      <c r="L25" s="52"/>
    </row>
    <row r="26" spans="1:12" ht="17.25" customHeight="1">
      <c r="A26" s="12" t="s">
        <v>131</v>
      </c>
      <c r="B26" s="13">
        <v>90590</v>
      </c>
      <c r="C26" s="13">
        <v>113882</v>
      </c>
      <c r="D26" s="13">
        <v>115530</v>
      </c>
      <c r="E26" s="13">
        <v>72089</v>
      </c>
      <c r="F26" s="13">
        <v>94336</v>
      </c>
      <c r="G26" s="13">
        <v>139825</v>
      </c>
      <c r="H26" s="13">
        <v>68047</v>
      </c>
      <c r="I26" s="13">
        <v>16215</v>
      </c>
      <c r="J26" s="13">
        <v>52350</v>
      </c>
      <c r="K26" s="11">
        <f t="shared" si="4"/>
        <v>762864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9725</v>
      </c>
      <c r="I27" s="11">
        <v>0</v>
      </c>
      <c r="J27" s="11">
        <v>0</v>
      </c>
      <c r="K27" s="11">
        <f t="shared" si="4"/>
        <v>9725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3655.52</v>
      </c>
      <c r="I35" s="19">
        <v>0</v>
      </c>
      <c r="J35" s="19">
        <v>0</v>
      </c>
      <c r="K35" s="23">
        <f>SUM(B35:J35)</f>
        <v>3655.52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1773449.11</v>
      </c>
      <c r="C47" s="22">
        <f aca="true" t="shared" si="12" ref="C47:H47">+C48+C57</f>
        <v>2517591.91</v>
      </c>
      <c r="D47" s="22">
        <f t="shared" si="12"/>
        <v>2944441.51</v>
      </c>
      <c r="E47" s="22">
        <f t="shared" si="12"/>
        <v>1673035.68</v>
      </c>
      <c r="F47" s="22">
        <f t="shared" si="12"/>
        <v>2239665.61</v>
      </c>
      <c r="G47" s="22">
        <f t="shared" si="12"/>
        <v>3137602.1500000004</v>
      </c>
      <c r="H47" s="22">
        <f t="shared" si="12"/>
        <v>1691802.3099999998</v>
      </c>
      <c r="I47" s="22">
        <f>+I48+I57</f>
        <v>643682</v>
      </c>
      <c r="J47" s="22">
        <f>+J48+J57</f>
        <v>1015483.2000000001</v>
      </c>
      <c r="K47" s="22">
        <f>SUM(B47:J47)</f>
        <v>17636753.48</v>
      </c>
    </row>
    <row r="48" spans="1:11" ht="17.25" customHeight="1">
      <c r="A48" s="16" t="s">
        <v>113</v>
      </c>
      <c r="B48" s="23">
        <f>SUM(B49:B56)</f>
        <v>1754596.62</v>
      </c>
      <c r="C48" s="23">
        <f aca="true" t="shared" si="13" ref="C48:J48">SUM(C49:C56)</f>
        <v>2493602.4000000004</v>
      </c>
      <c r="D48" s="23">
        <f t="shared" si="13"/>
        <v>2918568.73</v>
      </c>
      <c r="E48" s="23">
        <f t="shared" si="13"/>
        <v>1650318.89</v>
      </c>
      <c r="F48" s="23">
        <f t="shared" si="13"/>
        <v>2215844.3</v>
      </c>
      <c r="G48" s="23">
        <f t="shared" si="13"/>
        <v>3107313.2800000003</v>
      </c>
      <c r="H48" s="23">
        <f t="shared" si="13"/>
        <v>1671601.0799999998</v>
      </c>
      <c r="I48" s="23">
        <f t="shared" si="13"/>
        <v>643682</v>
      </c>
      <c r="J48" s="23">
        <f t="shared" si="13"/>
        <v>1001413.4</v>
      </c>
      <c r="K48" s="23">
        <f aca="true" t="shared" si="14" ref="K48:K57">SUM(B48:J48)</f>
        <v>17456940.700000003</v>
      </c>
    </row>
    <row r="49" spans="1:11" ht="17.25" customHeight="1">
      <c r="A49" s="34" t="s">
        <v>44</v>
      </c>
      <c r="B49" s="23">
        <f aca="true" t="shared" si="15" ref="B49:H49">ROUND(B30*B7,2)</f>
        <v>1753534.37</v>
      </c>
      <c r="C49" s="23">
        <f t="shared" si="15"/>
        <v>2486230.15</v>
      </c>
      <c r="D49" s="23">
        <f t="shared" si="15"/>
        <v>2916349.66</v>
      </c>
      <c r="E49" s="23">
        <f t="shared" si="15"/>
        <v>1649411.89</v>
      </c>
      <c r="F49" s="23">
        <f t="shared" si="15"/>
        <v>2214095.59</v>
      </c>
      <c r="G49" s="23">
        <f t="shared" si="15"/>
        <v>3104754.87</v>
      </c>
      <c r="H49" s="23">
        <f t="shared" si="15"/>
        <v>1666920.89</v>
      </c>
      <c r="I49" s="23">
        <f>ROUND(I30*I7,2)</f>
        <v>642616.28</v>
      </c>
      <c r="J49" s="23">
        <f>ROUND(J30*J7,2)</f>
        <v>999196.36</v>
      </c>
      <c r="K49" s="23">
        <f t="shared" si="14"/>
        <v>17433110.060000002</v>
      </c>
    </row>
    <row r="50" spans="1:11" ht="17.25" customHeight="1">
      <c r="A50" s="34" t="s">
        <v>45</v>
      </c>
      <c r="B50" s="19">
        <v>0</v>
      </c>
      <c r="C50" s="23">
        <f>ROUND(C31*C7,2)</f>
        <v>5526.35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5526.35</v>
      </c>
    </row>
    <row r="51" spans="1:11" ht="17.25" customHeight="1">
      <c r="A51" s="67" t="s">
        <v>106</v>
      </c>
      <c r="B51" s="68">
        <f aca="true" t="shared" si="16" ref="B51:H51">ROUND(B32*B7,2)</f>
        <v>-3029.43</v>
      </c>
      <c r="C51" s="68">
        <f t="shared" si="16"/>
        <v>-3927.82</v>
      </c>
      <c r="D51" s="68">
        <f t="shared" si="16"/>
        <v>-4166.69</v>
      </c>
      <c r="E51" s="68">
        <f t="shared" si="16"/>
        <v>-2538.4</v>
      </c>
      <c r="F51" s="68">
        <f t="shared" si="16"/>
        <v>-3532.81</v>
      </c>
      <c r="G51" s="68">
        <f t="shared" si="16"/>
        <v>-4871.67</v>
      </c>
      <c r="H51" s="68">
        <f t="shared" si="16"/>
        <v>-2690.37</v>
      </c>
      <c r="I51" s="19">
        <v>0</v>
      </c>
      <c r="J51" s="19">
        <v>0</v>
      </c>
      <c r="K51" s="68">
        <f>SUM(B51:J51)</f>
        <v>-24757.19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3655.52</v>
      </c>
      <c r="I53" s="31">
        <f>+I35</f>
        <v>0</v>
      </c>
      <c r="J53" s="31">
        <f>+J35</f>
        <v>0</v>
      </c>
      <c r="K53" s="23">
        <f t="shared" si="14"/>
        <v>3655.52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30288.87</v>
      </c>
      <c r="H57" s="36">
        <v>20201.23</v>
      </c>
      <c r="I57" s="19">
        <v>0</v>
      </c>
      <c r="J57" s="36">
        <v>14069.8</v>
      </c>
      <c r="K57" s="36">
        <f t="shared" si="14"/>
        <v>179812.78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-94001.01000000001</v>
      </c>
      <c r="C61" s="35">
        <f t="shared" si="17"/>
        <v>-155824.37000000002</v>
      </c>
      <c r="D61" s="35">
        <f t="shared" si="17"/>
        <v>-156211.11</v>
      </c>
      <c r="E61" s="35">
        <f t="shared" si="17"/>
        <v>-206177.16</v>
      </c>
      <c r="F61" s="35">
        <f t="shared" si="17"/>
        <v>-180968.42</v>
      </c>
      <c r="G61" s="35">
        <f t="shared" si="17"/>
        <v>-215077.86000000002</v>
      </c>
      <c r="H61" s="35">
        <f t="shared" si="17"/>
        <v>-66778.90000000001</v>
      </c>
      <c r="I61" s="35">
        <f t="shared" si="17"/>
        <v>-96469.77</v>
      </c>
      <c r="J61" s="35">
        <f t="shared" si="17"/>
        <v>-64153.42</v>
      </c>
      <c r="K61" s="35">
        <f>SUM(B61:J61)</f>
        <v>-1235662.02</v>
      </c>
    </row>
    <row r="62" spans="1:11" ht="18.75" customHeight="1">
      <c r="A62" s="16" t="s">
        <v>75</v>
      </c>
      <c r="B62" s="35">
        <f aca="true" t="shared" si="18" ref="B62:J62">B63+B64+B65+B66+B67+B68</f>
        <v>-176962.03</v>
      </c>
      <c r="C62" s="35">
        <f t="shared" si="18"/>
        <v>-179027.24000000002</v>
      </c>
      <c r="D62" s="35">
        <f t="shared" si="18"/>
        <v>-173789.38</v>
      </c>
      <c r="E62" s="35">
        <f t="shared" si="18"/>
        <v>-224964.63</v>
      </c>
      <c r="F62" s="35">
        <f t="shared" si="18"/>
        <v>-204756.26</v>
      </c>
      <c r="G62" s="35">
        <f t="shared" si="18"/>
        <v>-231286.41000000003</v>
      </c>
      <c r="H62" s="35">
        <f t="shared" si="18"/>
        <v>-170696</v>
      </c>
      <c r="I62" s="35">
        <f t="shared" si="18"/>
        <v>-29598.2</v>
      </c>
      <c r="J62" s="35">
        <f t="shared" si="18"/>
        <v>-54678.2</v>
      </c>
      <c r="K62" s="35">
        <f aca="true" t="shared" si="19" ref="K62:K91">SUM(B62:J62)</f>
        <v>-1445758.35</v>
      </c>
    </row>
    <row r="63" spans="1:11" ht="18.75" customHeight="1">
      <c r="A63" s="12" t="s">
        <v>76</v>
      </c>
      <c r="B63" s="35">
        <f>-ROUND(B9*$D$3,2)</f>
        <v>-130906.2</v>
      </c>
      <c r="C63" s="35">
        <f aca="true" t="shared" si="20" ref="C63:J63">-ROUND(C9*$D$3,2)</f>
        <v>-177057.2</v>
      </c>
      <c r="D63" s="35">
        <f t="shared" si="20"/>
        <v>-151715</v>
      </c>
      <c r="E63" s="35">
        <f t="shared" si="20"/>
        <v>-121493.6</v>
      </c>
      <c r="F63" s="35">
        <f t="shared" si="20"/>
        <v>-135477.6</v>
      </c>
      <c r="G63" s="35">
        <f t="shared" si="20"/>
        <v>-178835.6</v>
      </c>
      <c r="H63" s="35">
        <f t="shared" si="20"/>
        <v>-170696</v>
      </c>
      <c r="I63" s="35">
        <f t="shared" si="20"/>
        <v>-29598.2</v>
      </c>
      <c r="J63" s="35">
        <f t="shared" si="20"/>
        <v>-54678.2</v>
      </c>
      <c r="K63" s="35">
        <f t="shared" si="19"/>
        <v>-1150457.5999999999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-1147.6</v>
      </c>
      <c r="C65" s="35">
        <v>-117.8</v>
      </c>
      <c r="D65" s="35">
        <v>-456</v>
      </c>
      <c r="E65" s="35">
        <v>-1124.8</v>
      </c>
      <c r="F65" s="35">
        <v>-425.6</v>
      </c>
      <c r="G65" s="35">
        <v>-452.2</v>
      </c>
      <c r="H65" s="19">
        <v>0</v>
      </c>
      <c r="I65" s="19">
        <v>0</v>
      </c>
      <c r="J65" s="19">
        <v>0</v>
      </c>
      <c r="K65" s="35">
        <f t="shared" si="19"/>
        <v>-3723.9999999999995</v>
      </c>
    </row>
    <row r="66" spans="1:11" ht="18.75" customHeight="1">
      <c r="A66" s="12" t="s">
        <v>107</v>
      </c>
      <c r="B66" s="35">
        <v>-1622.6</v>
      </c>
      <c r="C66" s="35">
        <v>-224.2</v>
      </c>
      <c r="D66" s="35">
        <v>-665</v>
      </c>
      <c r="E66" s="35">
        <v>-505.4</v>
      </c>
      <c r="F66" s="35">
        <v>-79.8</v>
      </c>
      <c r="G66" s="35">
        <v>-665</v>
      </c>
      <c r="H66" s="19">
        <v>0</v>
      </c>
      <c r="I66" s="19">
        <v>0</v>
      </c>
      <c r="J66" s="19">
        <v>0</v>
      </c>
      <c r="K66" s="35">
        <f t="shared" si="19"/>
        <v>-3762.0000000000005</v>
      </c>
    </row>
    <row r="67" spans="1:11" ht="18.75" customHeight="1">
      <c r="A67" s="12" t="s">
        <v>53</v>
      </c>
      <c r="B67" s="35">
        <v>-43285.63</v>
      </c>
      <c r="C67" s="35">
        <v>-1628.04</v>
      </c>
      <c r="D67" s="35">
        <v>-20953.38</v>
      </c>
      <c r="E67" s="35">
        <v>-101840.83</v>
      </c>
      <c r="F67" s="35">
        <v>-68773.26</v>
      </c>
      <c r="G67" s="35">
        <v>-51333.61</v>
      </c>
      <c r="H67" s="19">
        <v>0</v>
      </c>
      <c r="I67" s="19">
        <v>0</v>
      </c>
      <c r="J67" s="19">
        <v>0</v>
      </c>
      <c r="K67" s="35">
        <f t="shared" si="19"/>
        <v>-287814.75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-13249.13</v>
      </c>
      <c r="C69" s="68">
        <f t="shared" si="21"/>
        <v>-19325.07</v>
      </c>
      <c r="D69" s="68">
        <f t="shared" si="21"/>
        <v>-19262.53</v>
      </c>
      <c r="E69" s="68">
        <f t="shared" si="21"/>
        <v>-12750.43</v>
      </c>
      <c r="F69" s="68">
        <f t="shared" si="21"/>
        <v>-17902.390000000003</v>
      </c>
      <c r="G69" s="68">
        <f t="shared" si="21"/>
        <v>-26713.05</v>
      </c>
      <c r="H69" s="68">
        <f t="shared" si="21"/>
        <v>-13073.91</v>
      </c>
      <c r="I69" s="68">
        <f t="shared" si="21"/>
        <v>-66871.57</v>
      </c>
      <c r="J69" s="68">
        <f t="shared" si="21"/>
        <v>-9475.22</v>
      </c>
      <c r="K69" s="68">
        <f t="shared" si="19"/>
        <v>-198623.30000000002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24">
        <v>96210.15</v>
      </c>
      <c r="C101" s="24">
        <v>42527.94</v>
      </c>
      <c r="D101" s="24">
        <v>36840.8</v>
      </c>
      <c r="E101" s="24">
        <v>31537.9</v>
      </c>
      <c r="F101" s="24">
        <v>41690.23</v>
      </c>
      <c r="G101" s="24">
        <v>42921.6</v>
      </c>
      <c r="H101" s="24">
        <v>116991.01</v>
      </c>
      <c r="I101" s="19">
        <v>0</v>
      </c>
      <c r="J101" s="19">
        <v>0</v>
      </c>
      <c r="K101" s="24">
        <f>SUM(B101:J101)</f>
        <v>408719.63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1679448.1</v>
      </c>
      <c r="C104" s="24">
        <f t="shared" si="22"/>
        <v>2361767.54</v>
      </c>
      <c r="D104" s="24">
        <f t="shared" si="22"/>
        <v>2788230.4</v>
      </c>
      <c r="E104" s="24">
        <f t="shared" si="22"/>
        <v>1466858.5199999998</v>
      </c>
      <c r="F104" s="24">
        <f t="shared" si="22"/>
        <v>2058697.19</v>
      </c>
      <c r="G104" s="24">
        <f t="shared" si="22"/>
        <v>2922524.2900000005</v>
      </c>
      <c r="H104" s="24">
        <f t="shared" si="22"/>
        <v>1625023.41</v>
      </c>
      <c r="I104" s="24">
        <f>+I105+I106</f>
        <v>547212.23</v>
      </c>
      <c r="J104" s="24">
        <f>+J105+J106</f>
        <v>951329.7800000001</v>
      </c>
      <c r="K104" s="48">
        <f>SUM(B104:J104)</f>
        <v>16401091.46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1660595.61</v>
      </c>
      <c r="C105" s="24">
        <f t="shared" si="23"/>
        <v>2337778.0300000003</v>
      </c>
      <c r="D105" s="24">
        <f t="shared" si="23"/>
        <v>2762357.62</v>
      </c>
      <c r="E105" s="24">
        <f t="shared" si="23"/>
        <v>1444141.7299999997</v>
      </c>
      <c r="F105" s="24">
        <f t="shared" si="23"/>
        <v>2034875.88</v>
      </c>
      <c r="G105" s="24">
        <f t="shared" si="23"/>
        <v>2892235.4200000004</v>
      </c>
      <c r="H105" s="24">
        <f t="shared" si="23"/>
        <v>1604822.18</v>
      </c>
      <c r="I105" s="24">
        <f t="shared" si="23"/>
        <v>547212.23</v>
      </c>
      <c r="J105" s="24">
        <f t="shared" si="23"/>
        <v>937259.9800000001</v>
      </c>
      <c r="K105" s="48">
        <f>SUM(B105:J105)</f>
        <v>16221278.680000002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30288.87</v>
      </c>
      <c r="H106" s="24">
        <f t="shared" si="24"/>
        <v>20201.23</v>
      </c>
      <c r="I106" s="19">
        <f t="shared" si="24"/>
        <v>0</v>
      </c>
      <c r="J106" s="24">
        <f t="shared" si="24"/>
        <v>14069.8</v>
      </c>
      <c r="K106" s="48">
        <f>SUM(B106:J106)</f>
        <v>179812.78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16401091.459999999</v>
      </c>
      <c r="L112" s="54"/>
    </row>
    <row r="113" spans="1:11" ht="18.75" customHeight="1">
      <c r="A113" s="26" t="s">
        <v>71</v>
      </c>
      <c r="B113" s="27">
        <v>204020.93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204020.93</v>
      </c>
    </row>
    <row r="114" spans="1:11" ht="18.75" customHeight="1">
      <c r="A114" s="26" t="s">
        <v>72</v>
      </c>
      <c r="B114" s="27">
        <v>1475427.17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1475427.17</v>
      </c>
    </row>
    <row r="115" spans="1:11" ht="18.75" customHeight="1">
      <c r="A115" s="26" t="s">
        <v>73</v>
      </c>
      <c r="B115" s="40">
        <v>0</v>
      </c>
      <c r="C115" s="27">
        <f>+C104</f>
        <v>2361767.54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2361767.54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2788230.4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2788230.4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1466858.5199999998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1466858.5199999998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391347.66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391347.66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732616.21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732616.21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124702.67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124702.67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810030.65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810030.65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871740.93</v>
      </c>
      <c r="H122" s="40">
        <v>0</v>
      </c>
      <c r="I122" s="40">
        <v>0</v>
      </c>
      <c r="J122" s="40">
        <v>0</v>
      </c>
      <c r="K122" s="41">
        <f t="shared" si="25"/>
        <v>871740.93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66357.03</v>
      </c>
      <c r="H123" s="40">
        <v>0</v>
      </c>
      <c r="I123" s="40">
        <v>0</v>
      </c>
      <c r="J123" s="40">
        <v>0</v>
      </c>
      <c r="K123" s="41">
        <f t="shared" si="25"/>
        <v>66357.03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444409.66</v>
      </c>
      <c r="H124" s="40">
        <v>0</v>
      </c>
      <c r="I124" s="40">
        <v>0</v>
      </c>
      <c r="J124" s="40">
        <v>0</v>
      </c>
      <c r="K124" s="41">
        <f t="shared" si="25"/>
        <v>444409.66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425930.04</v>
      </c>
      <c r="H125" s="40">
        <v>0</v>
      </c>
      <c r="I125" s="40">
        <v>0</v>
      </c>
      <c r="J125" s="40">
        <v>0</v>
      </c>
      <c r="K125" s="41">
        <f t="shared" si="25"/>
        <v>425930.04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1114086.63</v>
      </c>
      <c r="H126" s="40">
        <v>0</v>
      </c>
      <c r="I126" s="40">
        <v>0</v>
      </c>
      <c r="J126" s="40">
        <v>0</v>
      </c>
      <c r="K126" s="41">
        <f t="shared" si="25"/>
        <v>1114086.63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587883.05</v>
      </c>
      <c r="I127" s="40">
        <v>0</v>
      </c>
      <c r="J127" s="40">
        <v>0</v>
      </c>
      <c r="K127" s="41">
        <f t="shared" si="25"/>
        <v>587883.05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1037140.36</v>
      </c>
      <c r="I128" s="40">
        <v>0</v>
      </c>
      <c r="J128" s="40">
        <v>0</v>
      </c>
      <c r="K128" s="41">
        <f t="shared" si="25"/>
        <v>1037140.36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547212.23</v>
      </c>
      <c r="J129" s="40">
        <v>0</v>
      </c>
      <c r="K129" s="41">
        <f t="shared" si="25"/>
        <v>547212.23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951329.78</v>
      </c>
      <c r="K130" s="44">
        <f t="shared" si="25"/>
        <v>951329.78</v>
      </c>
    </row>
    <row r="131" spans="1:11" ht="18.75" customHeight="1">
      <c r="A131" s="84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2016-08-25T19:04:24Z</dcterms:modified>
  <cp:category/>
  <cp:version/>
  <cp:contentType/>
  <cp:contentStatus/>
</cp:coreProperties>
</file>