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<sst xmlns="http://schemas.openxmlformats.org/spreadsheetml/2006/main" count="109" uniqueCount="107">
  <si>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</si>
  <si>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</si>
  <si>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</si>
  <si>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</si>
  <si>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</si>
  <si>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</si>
  <si>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</si>
  <si>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</si>
  <si>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</si>
  <si>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</si>
  <si>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</si>
  <si>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</si>
  <si>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</si>
  <si>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</si>
  <si>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</si>
  <si>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</si>
  <si>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</si>
  <si>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</si>
  <si>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</si>
  <si>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</si>
  <si>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</si>
  <si>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</si>
  <si>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</si>
  <si>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</si>
  <si>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</si>
  <si>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</si>
  <si>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</si>
  <si>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</si>
  <si>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</si>
  <si>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</si>
  <si>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</si>
  <si>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</si>
  <si>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</si>
  <si>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</si>
  <si>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</si>
  <si>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</si>
  <si>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</si>
  <si>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</si>
  <si>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</si>
  <si>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</si>
  <si>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</si>
  <si>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</si>
  <si>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</si>
  <si>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</si>
  <si>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</si>
  <si>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</si>
  <si>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</si>
  <si>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</si>
  <si>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</si>
  <si>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</si>
  <si>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</si>
  <si>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</si>
  <si>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</si>
  <si>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</si>
  <si>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</si>
  <si>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</si>
  <si>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</si>
  <si>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</si>
  <si>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</si>
  <si>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</si>
  <si>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</si>
  <si>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</si>
  <si>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</si>
  <si>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</si>
  <si>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</si>
  <si>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</si>
  <si>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</si>
  <si>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</si>
  <si>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</si>
  <si>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</si>
  <si>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</si>
  <si>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</si>
  <si>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</si>
  <si>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</si>
  <si>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</si>
  <si>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</si>
  <si>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</si>
  <si>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</si>
  <si>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</si>
  <si>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</si>
  <si>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</si>
  <si>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</si>
  <si>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</si>
  <si>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</si>
  <si>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</si>
  <si>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</si>
  <si>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</si>
  <si>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</si>
  <si>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</si>
  <si>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</si>
  <si>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</si>
  <si>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</si>
  <si>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</si>
  <si>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</si>
  <si>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</si>
  <si>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</si>
  <si>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</si>
  <si>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</si>
  <si>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</si>
  <si>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</si>
  <si>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</si>
  <si>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</si>
  <si>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</si>
  <si>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</si>
  <si>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</si>
  <si>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</si>
  <si>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01/10/15 - VENCIMENTO 08/10/15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</si>
</sst>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375" style="1" bestFit="1" customWidth="1"/>
    <col min="16" max="16" width="13.50390625" style="1" bestFit="1" customWidth="1"/>
    <col min="17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25" ht="18.75" customHeight="1">
      <c r="A7" s="9" t="s">
        <v>3</v>
      </c>
      <c r="B7" s="10">
        <f>B8+B20+B24</f>
        <v>519690</v>
      </c>
      <c r="C7" s="10">
        <f>C8+C20+C24</f>
        <v>390968</v>
      </c>
      <c r="D7" s="10">
        <f>D8+D20+D24</f>
        <v>384855</v>
      </c>
      <c r="E7" s="10">
        <f>E8+E20+E24</f>
        <v>73932</v>
      </c>
      <c r="F7" s="10">
        <f aca="true" t="shared" si="0" ref="F7:M7">F8+F20+F24</f>
        <v>316102</v>
      </c>
      <c r="G7" s="10">
        <f t="shared" si="0"/>
        <v>529541</v>
      </c>
      <c r="H7" s="10">
        <f t="shared" si="0"/>
        <v>490251</v>
      </c>
      <c r="I7" s="10">
        <f t="shared" si="0"/>
        <v>427898</v>
      </c>
      <c r="J7" s="10">
        <f t="shared" si="0"/>
        <v>314817</v>
      </c>
      <c r="K7" s="10">
        <f t="shared" si="0"/>
        <v>379534</v>
      </c>
      <c r="L7" s="10">
        <f t="shared" si="0"/>
        <v>165965</v>
      </c>
      <c r="M7" s="10">
        <f t="shared" si="0"/>
        <v>87735</v>
      </c>
      <c r="N7" s="10">
        <f>+N8+N20+N24</f>
        <v>4081288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27</v>
      </c>
      <c r="B8" s="12">
        <f>+B9+B12+B16</f>
        <v>308275</v>
      </c>
      <c r="C8" s="12">
        <f>+C9+C12+C16</f>
        <v>242489</v>
      </c>
      <c r="D8" s="12">
        <f>+D9+D12+D16</f>
        <v>252730</v>
      </c>
      <c r="E8" s="12">
        <f>+E9+E12+E16</f>
        <v>46095</v>
      </c>
      <c r="F8" s="12">
        <f aca="true" t="shared" si="1" ref="F8:M8">+F9+F12+F16</f>
        <v>198160</v>
      </c>
      <c r="G8" s="12">
        <f t="shared" si="1"/>
        <v>332241</v>
      </c>
      <c r="H8" s="12">
        <f t="shared" si="1"/>
        <v>294825</v>
      </c>
      <c r="I8" s="12">
        <f t="shared" si="1"/>
        <v>264405</v>
      </c>
      <c r="J8" s="12">
        <f t="shared" si="1"/>
        <v>196086</v>
      </c>
      <c r="K8" s="12">
        <f t="shared" si="1"/>
        <v>221574</v>
      </c>
      <c r="L8" s="12">
        <f t="shared" si="1"/>
        <v>104052</v>
      </c>
      <c r="M8" s="12">
        <f t="shared" si="1"/>
        <v>57433</v>
      </c>
      <c r="N8" s="12">
        <f>SUM(B8:M8)</f>
        <v>2518365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22787</v>
      </c>
      <c r="C9" s="14">
        <v>24584</v>
      </c>
      <c r="D9" s="14">
        <v>16004</v>
      </c>
      <c r="E9" s="14">
        <v>3556</v>
      </c>
      <c r="F9" s="14">
        <v>13335</v>
      </c>
      <c r="G9" s="14">
        <v>25581</v>
      </c>
      <c r="H9" s="14">
        <v>30962</v>
      </c>
      <c r="I9" s="14">
        <v>14672</v>
      </c>
      <c r="J9" s="14">
        <v>20135</v>
      </c>
      <c r="K9" s="14">
        <v>15481</v>
      </c>
      <c r="L9" s="14">
        <v>11809</v>
      </c>
      <c r="M9" s="14">
        <v>6802</v>
      </c>
      <c r="N9" s="12">
        <f aca="true" t="shared" si="2" ref="N9:N19">SUM(B9:M9)</f>
        <v>205708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22787</v>
      </c>
      <c r="C10" s="14">
        <f>+C9-C11</f>
        <v>24584</v>
      </c>
      <c r="D10" s="14">
        <f>+D9-D11</f>
        <v>16004</v>
      </c>
      <c r="E10" s="14">
        <f>+E9-E11</f>
        <v>3556</v>
      </c>
      <c r="F10" s="14">
        <f aca="true" t="shared" si="3" ref="F10:M10">+F9-F11</f>
        <v>13335</v>
      </c>
      <c r="G10" s="14">
        <f t="shared" si="3"/>
        <v>25581</v>
      </c>
      <c r="H10" s="14">
        <f t="shared" si="3"/>
        <v>30962</v>
      </c>
      <c r="I10" s="14">
        <f t="shared" si="3"/>
        <v>14672</v>
      </c>
      <c r="J10" s="14">
        <f t="shared" si="3"/>
        <v>20135</v>
      </c>
      <c r="K10" s="14">
        <f t="shared" si="3"/>
        <v>15481</v>
      </c>
      <c r="L10" s="14">
        <f t="shared" si="3"/>
        <v>11809</v>
      </c>
      <c r="M10" s="14">
        <f t="shared" si="3"/>
        <v>6802</v>
      </c>
      <c r="N10" s="12">
        <f t="shared" si="2"/>
        <v>205708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22</v>
      </c>
      <c r="B12" s="14">
        <f>B13+B14+B15</f>
        <v>202644</v>
      </c>
      <c r="C12" s="14">
        <f>C13+C14+C15</f>
        <v>159167</v>
      </c>
      <c r="D12" s="14">
        <f>D13+D14+D15</f>
        <v>183649</v>
      </c>
      <c r="E12" s="14">
        <f>E13+E14+E15</f>
        <v>31958</v>
      </c>
      <c r="F12" s="14">
        <f aca="true" t="shared" si="4" ref="F12:M12">F13+F14+F15</f>
        <v>133631</v>
      </c>
      <c r="G12" s="14">
        <f t="shared" si="4"/>
        <v>230250</v>
      </c>
      <c r="H12" s="14">
        <f t="shared" si="4"/>
        <v>199507</v>
      </c>
      <c r="I12" s="14">
        <f t="shared" si="4"/>
        <v>189043</v>
      </c>
      <c r="J12" s="14">
        <f t="shared" si="4"/>
        <v>132628</v>
      </c>
      <c r="K12" s="14">
        <f t="shared" si="4"/>
        <v>151860</v>
      </c>
      <c r="L12" s="14">
        <f t="shared" si="4"/>
        <v>73065</v>
      </c>
      <c r="M12" s="14">
        <f t="shared" si="4"/>
        <v>40539</v>
      </c>
      <c r="N12" s="12">
        <f t="shared" si="2"/>
        <v>1727941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98126</v>
      </c>
      <c r="C13" s="14">
        <v>76900</v>
      </c>
      <c r="D13" s="14">
        <v>86884</v>
      </c>
      <c r="E13" s="14">
        <v>15187</v>
      </c>
      <c r="F13" s="14">
        <v>63097</v>
      </c>
      <c r="G13" s="14">
        <v>110486</v>
      </c>
      <c r="H13" s="14">
        <v>101010</v>
      </c>
      <c r="I13" s="14">
        <v>95072</v>
      </c>
      <c r="J13" s="14">
        <v>64056</v>
      </c>
      <c r="K13" s="14">
        <v>73925</v>
      </c>
      <c r="L13" s="14">
        <v>35069</v>
      </c>
      <c r="M13" s="14">
        <v>18853</v>
      </c>
      <c r="N13" s="12">
        <f t="shared" si="2"/>
        <v>838665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96821</v>
      </c>
      <c r="C14" s="14">
        <v>72674</v>
      </c>
      <c r="D14" s="14">
        <v>90580</v>
      </c>
      <c r="E14" s="14">
        <v>15072</v>
      </c>
      <c r="F14" s="14">
        <v>63669</v>
      </c>
      <c r="G14" s="14">
        <v>106005</v>
      </c>
      <c r="H14" s="14">
        <v>88659</v>
      </c>
      <c r="I14" s="14">
        <v>88497</v>
      </c>
      <c r="J14" s="14">
        <v>62959</v>
      </c>
      <c r="K14" s="14">
        <v>72595</v>
      </c>
      <c r="L14" s="14">
        <v>34947</v>
      </c>
      <c r="M14" s="14">
        <v>20262</v>
      </c>
      <c r="N14" s="12">
        <f t="shared" si="2"/>
        <v>812740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7697</v>
      </c>
      <c r="C15" s="14">
        <v>9593</v>
      </c>
      <c r="D15" s="14">
        <v>6185</v>
      </c>
      <c r="E15" s="14">
        <v>1699</v>
      </c>
      <c r="F15" s="14">
        <v>6865</v>
      </c>
      <c r="G15" s="14">
        <v>13759</v>
      </c>
      <c r="H15" s="14">
        <v>9838</v>
      </c>
      <c r="I15" s="14">
        <v>5474</v>
      </c>
      <c r="J15" s="14">
        <v>5613</v>
      </c>
      <c r="K15" s="14">
        <v>5340</v>
      </c>
      <c r="L15" s="14">
        <v>3049</v>
      </c>
      <c r="M15" s="14">
        <v>1424</v>
      </c>
      <c r="N15" s="12">
        <f t="shared" si="2"/>
        <v>76536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26</v>
      </c>
      <c r="B16" s="14">
        <f>B17+B18+B19</f>
        <v>82844</v>
      </c>
      <c r="C16" s="14">
        <f>C17+C18+C19</f>
        <v>58738</v>
      </c>
      <c r="D16" s="14">
        <f>D17+D18+D19</f>
        <v>53077</v>
      </c>
      <c r="E16" s="14">
        <f>E17+E18+E19</f>
        <v>10581</v>
      </c>
      <c r="F16" s="14">
        <f aca="true" t="shared" si="5" ref="F16:M16">F17+F18+F19</f>
        <v>51194</v>
      </c>
      <c r="G16" s="14">
        <f t="shared" si="5"/>
        <v>76410</v>
      </c>
      <c r="H16" s="14">
        <f t="shared" si="5"/>
        <v>64356</v>
      </c>
      <c r="I16" s="14">
        <f t="shared" si="5"/>
        <v>60690</v>
      </c>
      <c r="J16" s="14">
        <f t="shared" si="5"/>
        <v>43323</v>
      </c>
      <c r="K16" s="14">
        <f t="shared" si="5"/>
        <v>54233</v>
      </c>
      <c r="L16" s="14">
        <f t="shared" si="5"/>
        <v>19178</v>
      </c>
      <c r="M16" s="14">
        <f t="shared" si="5"/>
        <v>10092</v>
      </c>
      <c r="N16" s="12">
        <f t="shared" si="2"/>
        <v>584716</v>
      </c>
    </row>
    <row r="17" spans="1:25" ht="18.75" customHeight="1">
      <c r="A17" s="15" t="s">
        <v>23</v>
      </c>
      <c r="B17" s="14">
        <v>9116</v>
      </c>
      <c r="C17" s="14">
        <v>6990</v>
      </c>
      <c r="D17" s="14">
        <v>6194</v>
      </c>
      <c r="E17" s="14">
        <v>1272</v>
      </c>
      <c r="F17" s="14">
        <v>5641</v>
      </c>
      <c r="G17" s="14">
        <v>10278</v>
      </c>
      <c r="H17" s="14">
        <v>8563</v>
      </c>
      <c r="I17" s="14">
        <v>8292</v>
      </c>
      <c r="J17" s="14">
        <v>6024</v>
      </c>
      <c r="K17" s="14">
        <v>7091</v>
      </c>
      <c r="L17" s="14">
        <v>2864</v>
      </c>
      <c r="M17" s="14">
        <v>1268</v>
      </c>
      <c r="N17" s="12">
        <f t="shared" si="2"/>
        <v>73593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24</v>
      </c>
      <c r="B18" s="14">
        <v>3567</v>
      </c>
      <c r="C18" s="14">
        <v>1731</v>
      </c>
      <c r="D18" s="14">
        <v>3397</v>
      </c>
      <c r="E18" s="14">
        <v>482</v>
      </c>
      <c r="F18" s="14">
        <v>2243</v>
      </c>
      <c r="G18" s="14">
        <v>3364</v>
      </c>
      <c r="H18" s="14">
        <v>3419</v>
      </c>
      <c r="I18" s="14">
        <v>3651</v>
      </c>
      <c r="J18" s="14">
        <v>2250</v>
      </c>
      <c r="K18" s="14">
        <v>3720</v>
      </c>
      <c r="L18" s="14">
        <v>1129</v>
      </c>
      <c r="M18" s="14">
        <v>507</v>
      </c>
      <c r="N18" s="12">
        <f t="shared" si="2"/>
        <v>29460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25</v>
      </c>
      <c r="B19" s="14">
        <v>70161</v>
      </c>
      <c r="C19" s="14">
        <v>50017</v>
      </c>
      <c r="D19" s="14">
        <v>43486</v>
      </c>
      <c r="E19" s="14">
        <v>8827</v>
      </c>
      <c r="F19" s="14">
        <v>43310</v>
      </c>
      <c r="G19" s="14">
        <v>62768</v>
      </c>
      <c r="H19" s="14">
        <v>52374</v>
      </c>
      <c r="I19" s="14">
        <v>48747</v>
      </c>
      <c r="J19" s="14">
        <v>35049</v>
      </c>
      <c r="K19" s="14">
        <v>43422</v>
      </c>
      <c r="L19" s="14">
        <v>15185</v>
      </c>
      <c r="M19" s="14">
        <v>8317</v>
      </c>
      <c r="N19" s="12">
        <f t="shared" si="2"/>
        <v>481663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147350</v>
      </c>
      <c r="C20" s="18">
        <f>C21+C22+C23</f>
        <v>93391</v>
      </c>
      <c r="D20" s="18">
        <f>D21+D22+D23</f>
        <v>83340</v>
      </c>
      <c r="E20" s="18">
        <f>E21+E22+E23</f>
        <v>16318</v>
      </c>
      <c r="F20" s="18">
        <f aca="true" t="shared" si="6" ref="F20:M20">F21+F22+F23</f>
        <v>68930</v>
      </c>
      <c r="G20" s="18">
        <f t="shared" si="6"/>
        <v>118924</v>
      </c>
      <c r="H20" s="18">
        <f t="shared" si="6"/>
        <v>126241</v>
      </c>
      <c r="I20" s="18">
        <f t="shared" si="6"/>
        <v>116824</v>
      </c>
      <c r="J20" s="18">
        <f t="shared" si="6"/>
        <v>78329</v>
      </c>
      <c r="K20" s="18">
        <f t="shared" si="6"/>
        <v>119570</v>
      </c>
      <c r="L20" s="18">
        <f t="shared" si="6"/>
        <v>47773</v>
      </c>
      <c r="M20" s="18">
        <f t="shared" si="6"/>
        <v>24672</v>
      </c>
      <c r="N20" s="12">
        <f aca="true" t="shared" si="7" ref="N20:N26">SUM(B20:M20)</f>
        <v>1041662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76997</v>
      </c>
      <c r="C21" s="14">
        <v>51696</v>
      </c>
      <c r="D21" s="14">
        <v>44712</v>
      </c>
      <c r="E21" s="14">
        <v>8721</v>
      </c>
      <c r="F21" s="14">
        <v>36919</v>
      </c>
      <c r="G21" s="14">
        <v>65903</v>
      </c>
      <c r="H21" s="14">
        <v>72557</v>
      </c>
      <c r="I21" s="14">
        <v>65203</v>
      </c>
      <c r="J21" s="14">
        <v>42994</v>
      </c>
      <c r="K21" s="14">
        <v>63845</v>
      </c>
      <c r="L21" s="14">
        <v>25621</v>
      </c>
      <c r="M21" s="14">
        <v>12751</v>
      </c>
      <c r="N21" s="12">
        <f t="shared" si="7"/>
        <v>567919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66117</v>
      </c>
      <c r="C22" s="14">
        <v>37805</v>
      </c>
      <c r="D22" s="14">
        <v>36232</v>
      </c>
      <c r="E22" s="14">
        <v>6908</v>
      </c>
      <c r="F22" s="14">
        <v>29441</v>
      </c>
      <c r="G22" s="14">
        <v>48024</v>
      </c>
      <c r="H22" s="14">
        <v>49697</v>
      </c>
      <c r="I22" s="14">
        <v>48690</v>
      </c>
      <c r="J22" s="14">
        <v>32938</v>
      </c>
      <c r="K22" s="14">
        <v>52679</v>
      </c>
      <c r="L22" s="14">
        <v>20807</v>
      </c>
      <c r="M22" s="14">
        <v>11296</v>
      </c>
      <c r="N22" s="12">
        <f t="shared" si="7"/>
        <v>440634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4236</v>
      </c>
      <c r="C23" s="14">
        <v>3890</v>
      </c>
      <c r="D23" s="14">
        <v>2396</v>
      </c>
      <c r="E23" s="14">
        <v>689</v>
      </c>
      <c r="F23" s="14">
        <v>2570</v>
      </c>
      <c r="G23" s="14">
        <v>4997</v>
      </c>
      <c r="H23" s="14">
        <v>3987</v>
      </c>
      <c r="I23" s="14">
        <v>2931</v>
      </c>
      <c r="J23" s="14">
        <v>2397</v>
      </c>
      <c r="K23" s="14">
        <v>3046</v>
      </c>
      <c r="L23" s="14">
        <v>1345</v>
      </c>
      <c r="M23" s="14">
        <v>625</v>
      </c>
      <c r="N23" s="12">
        <f t="shared" si="7"/>
        <v>33109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64065</v>
      </c>
      <c r="C24" s="14">
        <f>C25+C26</f>
        <v>55088</v>
      </c>
      <c r="D24" s="14">
        <f>D25+D26</f>
        <v>48785</v>
      </c>
      <c r="E24" s="14">
        <f>E25+E26</f>
        <v>11519</v>
      </c>
      <c r="F24" s="14">
        <f aca="true" t="shared" si="8" ref="F24:M24">F25+F26</f>
        <v>49012</v>
      </c>
      <c r="G24" s="14">
        <f t="shared" si="8"/>
        <v>78376</v>
      </c>
      <c r="H24" s="14">
        <f t="shared" si="8"/>
        <v>69185</v>
      </c>
      <c r="I24" s="14">
        <f t="shared" si="8"/>
        <v>46669</v>
      </c>
      <c r="J24" s="14">
        <f t="shared" si="8"/>
        <v>40402</v>
      </c>
      <c r="K24" s="14">
        <f t="shared" si="8"/>
        <v>38390</v>
      </c>
      <c r="L24" s="14">
        <f t="shared" si="8"/>
        <v>14140</v>
      </c>
      <c r="M24" s="14">
        <f t="shared" si="8"/>
        <v>5630</v>
      </c>
      <c r="N24" s="12">
        <f t="shared" si="7"/>
        <v>521261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41002</v>
      </c>
      <c r="C25" s="14">
        <v>35256</v>
      </c>
      <c r="D25" s="14">
        <v>31222</v>
      </c>
      <c r="E25" s="14">
        <v>7372</v>
      </c>
      <c r="F25" s="14">
        <v>31368</v>
      </c>
      <c r="G25" s="14">
        <v>50161</v>
      </c>
      <c r="H25" s="14">
        <v>44278</v>
      </c>
      <c r="I25" s="14">
        <v>29868</v>
      </c>
      <c r="J25" s="14">
        <v>25857</v>
      </c>
      <c r="K25" s="14">
        <v>24570</v>
      </c>
      <c r="L25" s="14">
        <v>9050</v>
      </c>
      <c r="M25" s="14">
        <v>3603</v>
      </c>
      <c r="N25" s="12">
        <f t="shared" si="7"/>
        <v>333607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23063</v>
      </c>
      <c r="C26" s="14">
        <v>19832</v>
      </c>
      <c r="D26" s="14">
        <v>17563</v>
      </c>
      <c r="E26" s="14">
        <v>4147</v>
      </c>
      <c r="F26" s="14">
        <v>17644</v>
      </c>
      <c r="G26" s="14">
        <v>28215</v>
      </c>
      <c r="H26" s="14">
        <v>24907</v>
      </c>
      <c r="I26" s="14">
        <v>16801</v>
      </c>
      <c r="J26" s="14">
        <v>14545</v>
      </c>
      <c r="K26" s="14">
        <v>13820</v>
      </c>
      <c r="L26" s="14">
        <v>5090</v>
      </c>
      <c r="M26" s="14">
        <v>2027</v>
      </c>
      <c r="N26" s="12">
        <f t="shared" si="7"/>
        <v>187654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25" ht="18.75" customHeight="1">
      <c r="A29" s="17" t="s">
        <v>17</v>
      </c>
      <c r="B29" s="22">
        <v>0.987</v>
      </c>
      <c r="C29" s="22">
        <v>1</v>
      </c>
      <c r="D29" s="22">
        <v>0.9975</v>
      </c>
      <c r="E29" s="22">
        <v>0.9849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  <c r="O29"/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7" t="s">
        <v>18</v>
      </c>
      <c r="B30" s="22">
        <v>0.9666</v>
      </c>
      <c r="C30" s="22">
        <v>1</v>
      </c>
      <c r="D30" s="22">
        <v>0.9641</v>
      </c>
      <c r="E30" s="22">
        <v>0.9952</v>
      </c>
      <c r="F30" s="22">
        <v>0.9935</v>
      </c>
      <c r="G30" s="22">
        <v>0.9927</v>
      </c>
      <c r="H30" s="22">
        <v>1</v>
      </c>
      <c r="I30" s="22">
        <v>0.9879</v>
      </c>
      <c r="J30" s="22">
        <v>0.985</v>
      </c>
      <c r="K30" s="22">
        <v>0.9746</v>
      </c>
      <c r="L30" s="22">
        <v>0.9875</v>
      </c>
      <c r="M30" s="22">
        <v>0.9219</v>
      </c>
      <c r="N30" s="70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0.9844851815505398</v>
      </c>
      <c r="C32" s="23">
        <f aca="true" t="shared" si="9" ref="C32:M32">(((+C$8+C$20)*C$29)+(C$24*C$30))/C$7</f>
        <v>1</v>
      </c>
      <c r="D32" s="23">
        <f t="shared" si="9"/>
        <v>0.9932661482896156</v>
      </c>
      <c r="E32" s="23">
        <f t="shared" si="9"/>
        <v>0.9865047949467077</v>
      </c>
      <c r="F32" s="23">
        <f t="shared" si="9"/>
        <v>0.998992167085308</v>
      </c>
      <c r="G32" s="23">
        <f t="shared" si="9"/>
        <v>0.9989195457953208</v>
      </c>
      <c r="H32" s="23">
        <f t="shared" si="9"/>
        <v>1</v>
      </c>
      <c r="I32" s="23">
        <f t="shared" si="9"/>
        <v>0.9986803048857438</v>
      </c>
      <c r="J32" s="23">
        <f t="shared" si="9"/>
        <v>0.9980749768913367</v>
      </c>
      <c r="K32" s="23">
        <f t="shared" si="9"/>
        <v>0.9974307809050045</v>
      </c>
      <c r="L32" s="23">
        <f t="shared" si="9"/>
        <v>0.9989350164191245</v>
      </c>
      <c r="M32" s="23">
        <f t="shared" si="9"/>
        <v>0.9949882828973614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25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  <c r="O34"/>
      <c r="P34"/>
      <c r="Q34"/>
      <c r="R34"/>
      <c r="S34"/>
      <c r="T34"/>
      <c r="U34"/>
      <c r="V34"/>
      <c r="W34"/>
      <c r="X34"/>
      <c r="Y34"/>
    </row>
    <row r="35" spans="1:14" ht="18.75" customHeight="1">
      <c r="A35" s="17" t="s">
        <v>21</v>
      </c>
      <c r="B35" s="26">
        <f>B32*B34</f>
        <v>1.8549669790775272</v>
      </c>
      <c r="C35" s="26">
        <f>C32*C34</f>
        <v>1.8205</v>
      </c>
      <c r="D35" s="26">
        <f>D32*D34</f>
        <v>1.6755406655497527</v>
      </c>
      <c r="E35" s="26">
        <f>E32*E34</f>
        <v>2.128877347494995</v>
      </c>
      <c r="F35" s="26">
        <f aca="true" t="shared" si="10" ref="F35:M35">F32*F34</f>
        <v>1.9655170887403435</v>
      </c>
      <c r="G35" s="26">
        <f t="shared" si="10"/>
        <v>1.5585142753498595</v>
      </c>
      <c r="H35" s="26">
        <f t="shared" si="10"/>
        <v>1.8205</v>
      </c>
      <c r="I35" s="26">
        <f t="shared" si="10"/>
        <v>1.7748546378429437</v>
      </c>
      <c r="J35" s="26">
        <f t="shared" si="10"/>
        <v>1.9976470662480106</v>
      </c>
      <c r="K35" s="26">
        <f t="shared" si="10"/>
        <v>1.908783285417907</v>
      </c>
      <c r="L35" s="26">
        <f t="shared" si="10"/>
        <v>2.270479398819028</v>
      </c>
      <c r="M35" s="26">
        <f t="shared" si="10"/>
        <v>2.220316353285462</v>
      </c>
      <c r="N35" s="27"/>
    </row>
    <row r="36" spans="1:25" ht="18.75" customHeight="1">
      <c r="A36" s="57" t="s">
        <v>43</v>
      </c>
      <c r="B36" s="26">
        <v>-0.0059221267</v>
      </c>
      <c r="C36" s="26">
        <v>-0.006</v>
      </c>
      <c r="D36" s="26">
        <v>-0.0055016565</v>
      </c>
      <c r="E36" s="26">
        <v>-0.0061967754</v>
      </c>
      <c r="F36" s="26">
        <v>-0.0059742109</v>
      </c>
      <c r="G36" s="26">
        <v>-0.0045820437</v>
      </c>
      <c r="H36" s="26">
        <v>-0.00536363</v>
      </c>
      <c r="I36" s="26">
        <v>-0.0056806996</v>
      </c>
      <c r="J36" s="26">
        <v>-0.0042741339</v>
      </c>
      <c r="K36" s="26">
        <v>-0.0062341714</v>
      </c>
      <c r="L36" s="26">
        <v>-0.0073607086</v>
      </c>
      <c r="M36" s="26">
        <v>-0.0071980396</v>
      </c>
      <c r="N36" s="72"/>
      <c r="O36"/>
      <c r="P36"/>
      <c r="Q36"/>
      <c r="R36"/>
      <c r="S36"/>
      <c r="T36"/>
      <c r="U36"/>
      <c r="V36"/>
      <c r="W36"/>
      <c r="X36"/>
      <c r="Y36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3162.92</v>
      </c>
      <c r="C38" s="61">
        <f t="shared" si="11"/>
        <v>2495.2400000000002</v>
      </c>
      <c r="D38" s="61">
        <f t="shared" si="11"/>
        <v>2157.1200000000003</v>
      </c>
      <c r="E38" s="61">
        <f t="shared" si="11"/>
        <v>646.2800000000001</v>
      </c>
      <c r="F38" s="61">
        <f t="shared" si="11"/>
        <v>2033.0000000000002</v>
      </c>
      <c r="G38" s="61">
        <f t="shared" si="11"/>
        <v>2379.6800000000003</v>
      </c>
      <c r="H38" s="61">
        <f t="shared" si="11"/>
        <v>2769.1600000000003</v>
      </c>
      <c r="I38" s="61">
        <f t="shared" si="11"/>
        <v>2546.6000000000004</v>
      </c>
      <c r="J38" s="61">
        <f t="shared" si="11"/>
        <v>1425.24</v>
      </c>
      <c r="K38" s="61">
        <f t="shared" si="11"/>
        <v>2602.2400000000002</v>
      </c>
      <c r="L38" s="61">
        <f t="shared" si="11"/>
        <v>1271.16</v>
      </c>
      <c r="M38" s="61">
        <f t="shared" si="11"/>
        <v>710.48</v>
      </c>
      <c r="N38" s="28">
        <f>SUM(B38:M38)</f>
        <v>24199.120000000003</v>
      </c>
    </row>
    <row r="39" spans="1:25" ht="18.75" customHeight="1">
      <c r="A39" s="57" t="s">
        <v>45</v>
      </c>
      <c r="B39" s="63">
        <v>739</v>
      </c>
      <c r="C39" s="63">
        <v>583</v>
      </c>
      <c r="D39" s="63">
        <v>504</v>
      </c>
      <c r="E39" s="63">
        <v>151</v>
      </c>
      <c r="F39" s="63">
        <v>475</v>
      </c>
      <c r="G39" s="63">
        <v>556</v>
      </c>
      <c r="H39" s="63">
        <v>647</v>
      </c>
      <c r="I39" s="63">
        <v>595</v>
      </c>
      <c r="J39" s="63">
        <v>333</v>
      </c>
      <c r="K39" s="63">
        <v>608</v>
      </c>
      <c r="L39" s="63">
        <v>297</v>
      </c>
      <c r="M39" s="63">
        <v>166</v>
      </c>
      <c r="N39" s="12">
        <f>SUM(B39:M39)</f>
        <v>5654</v>
      </c>
      <c r="O39"/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964093.0393320771</v>
      </c>
      <c r="C42" s="65">
        <f aca="true" t="shared" si="12" ref="C42:M42">C43+C44+C45+C46</f>
        <v>711906.676</v>
      </c>
      <c r="D42" s="65">
        <f t="shared" si="12"/>
        <v>654248.2828278426</v>
      </c>
      <c r="E42" s="65">
        <f t="shared" si="12"/>
        <v>157580.3000561272</v>
      </c>
      <c r="F42" s="65">
        <f t="shared" si="12"/>
        <v>621448.4227710882</v>
      </c>
      <c r="G42" s="65">
        <f t="shared" si="12"/>
        <v>825250.5078800983</v>
      </c>
      <c r="H42" s="65">
        <f t="shared" si="12"/>
        <v>892641.5805288701</v>
      </c>
      <c r="I42" s="65">
        <f t="shared" si="12"/>
        <v>759572.5898262791</v>
      </c>
      <c r="J42" s="65">
        <f t="shared" si="12"/>
        <v>628972.9264430036</v>
      </c>
      <c r="K42" s="65">
        <f t="shared" si="12"/>
        <v>724684.3154396723</v>
      </c>
      <c r="L42" s="65">
        <f t="shared" si="12"/>
        <v>376869.65342220094</v>
      </c>
      <c r="M42" s="65">
        <f t="shared" si="12"/>
        <v>194878.41525119403</v>
      </c>
      <c r="N42" s="65">
        <f>N43+N44+N45+N46</f>
        <v>7512146.709778453</v>
      </c>
    </row>
    <row r="43" spans="1:14" ht="18.75" customHeight="1">
      <c r="A43" s="62" t="s">
        <v>86</v>
      </c>
      <c r="B43" s="59">
        <f aca="true" t="shared" si="13" ref="B43:H43">B35*B7</f>
        <v>964007.7893568001</v>
      </c>
      <c r="C43" s="59">
        <f t="shared" si="13"/>
        <v>711757.244</v>
      </c>
      <c r="D43" s="59">
        <f t="shared" si="13"/>
        <v>644840.2028401501</v>
      </c>
      <c r="E43" s="59">
        <f t="shared" si="13"/>
        <v>157392.160055</v>
      </c>
      <c r="F43" s="59">
        <f t="shared" si="13"/>
        <v>621303.882785</v>
      </c>
      <c r="G43" s="59">
        <f t="shared" si="13"/>
        <v>825297.20788304</v>
      </c>
      <c r="H43" s="59">
        <f t="shared" si="13"/>
        <v>892501.9455</v>
      </c>
      <c r="I43" s="59">
        <f>I35*I7</f>
        <v>759456.74982372</v>
      </c>
      <c r="J43" s="59">
        <f>J35*J7</f>
        <v>628893.2564549999</v>
      </c>
      <c r="K43" s="59">
        <f>K35*K7</f>
        <v>724448.1554478</v>
      </c>
      <c r="L43" s="59">
        <f>L35*L7</f>
        <v>376820.113425</v>
      </c>
      <c r="M43" s="59">
        <f>M35*M7</f>
        <v>194799.4552555</v>
      </c>
      <c r="N43" s="61">
        <f>SUM(B43:M43)</f>
        <v>7501518.162827009</v>
      </c>
    </row>
    <row r="44" spans="1:14" ht="18.75" customHeight="1">
      <c r="A44" s="62" t="s">
        <v>87</v>
      </c>
      <c r="B44" s="59">
        <f aca="true" t="shared" si="14" ref="B44:M44">B36*B7</f>
        <v>-3077.6700247229996</v>
      </c>
      <c r="C44" s="59">
        <f t="shared" si="14"/>
        <v>-2345.808</v>
      </c>
      <c r="D44" s="59">
        <f t="shared" si="14"/>
        <v>-2117.3400123075003</v>
      </c>
      <c r="E44" s="59">
        <f t="shared" si="14"/>
        <v>-458.1399988728</v>
      </c>
      <c r="F44" s="59">
        <f t="shared" si="14"/>
        <v>-1888.4600139118</v>
      </c>
      <c r="G44" s="59">
        <f t="shared" si="14"/>
        <v>-2426.3800029417</v>
      </c>
      <c r="H44" s="59">
        <f t="shared" si="14"/>
        <v>-2629.5249711300003</v>
      </c>
      <c r="I44" s="59">
        <f t="shared" si="14"/>
        <v>-2430.7599974408</v>
      </c>
      <c r="J44" s="59">
        <f t="shared" si="14"/>
        <v>-1345.5700119963</v>
      </c>
      <c r="K44" s="59">
        <f t="shared" si="14"/>
        <v>-2366.0800081276</v>
      </c>
      <c r="L44" s="59">
        <f t="shared" si="14"/>
        <v>-1221.620002799</v>
      </c>
      <c r="M44" s="59">
        <f t="shared" si="14"/>
        <v>-631.520004306</v>
      </c>
      <c r="N44" s="28">
        <f>SUM(B44:M44)</f>
        <v>-22938.8730485565</v>
      </c>
    </row>
    <row r="45" spans="1:14" ht="18.75" customHeight="1">
      <c r="A45" s="62" t="s">
        <v>47</v>
      </c>
      <c r="B45" s="59">
        <f aca="true" t="shared" si="15" ref="B45:M45">B38</f>
        <v>3162.92</v>
      </c>
      <c r="C45" s="59">
        <f t="shared" si="15"/>
        <v>2495.2400000000002</v>
      </c>
      <c r="D45" s="59">
        <f t="shared" si="15"/>
        <v>2157.1200000000003</v>
      </c>
      <c r="E45" s="59">
        <f t="shared" si="15"/>
        <v>646.2800000000001</v>
      </c>
      <c r="F45" s="59">
        <f t="shared" si="15"/>
        <v>2033.0000000000002</v>
      </c>
      <c r="G45" s="59">
        <f t="shared" si="15"/>
        <v>2379.6800000000003</v>
      </c>
      <c r="H45" s="59">
        <f t="shared" si="15"/>
        <v>2769.1600000000003</v>
      </c>
      <c r="I45" s="59">
        <f t="shared" si="15"/>
        <v>2546.6000000000004</v>
      </c>
      <c r="J45" s="59">
        <f t="shared" si="15"/>
        <v>1425.24</v>
      </c>
      <c r="K45" s="59">
        <f t="shared" si="15"/>
        <v>2602.2400000000002</v>
      </c>
      <c r="L45" s="59">
        <f t="shared" si="15"/>
        <v>1271.16</v>
      </c>
      <c r="M45" s="59">
        <f t="shared" si="15"/>
        <v>710.48</v>
      </c>
      <c r="N45" s="61">
        <f>SUM(B45:M45)</f>
        <v>24199.120000000003</v>
      </c>
    </row>
    <row r="46" spans="1:25" ht="18.75" customHeight="1">
      <c r="A46" s="2" t="s">
        <v>95</v>
      </c>
      <c r="B46" s="59">
        <v>0</v>
      </c>
      <c r="C46" s="59">
        <v>0</v>
      </c>
      <c r="D46" s="59">
        <v>9368.3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9368.3</v>
      </c>
      <c r="O46"/>
      <c r="P46"/>
      <c r="Q46"/>
      <c r="R46"/>
      <c r="S46"/>
      <c r="T46"/>
      <c r="U46"/>
      <c r="V46"/>
      <c r="W46"/>
      <c r="X46"/>
      <c r="Y46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-80058.38</v>
      </c>
      <c r="C48" s="28">
        <f aca="true" t="shared" si="16" ref="C48:M48">+C49+C52+C60+C61</f>
        <v>-86163.84</v>
      </c>
      <c r="D48" s="28">
        <f t="shared" si="16"/>
        <v>-56116.72</v>
      </c>
      <c r="E48" s="28">
        <f t="shared" si="16"/>
        <v>-12527.32</v>
      </c>
      <c r="F48" s="28">
        <f t="shared" si="16"/>
        <v>-46822.3</v>
      </c>
      <c r="G48" s="28">
        <f t="shared" si="16"/>
        <v>-89871.62</v>
      </c>
      <c r="H48" s="28">
        <f t="shared" si="16"/>
        <v>-108606.68</v>
      </c>
      <c r="I48" s="28">
        <f t="shared" si="16"/>
        <v>-51454.72</v>
      </c>
      <c r="J48" s="28">
        <f t="shared" si="16"/>
        <v>-71371.3</v>
      </c>
      <c r="K48" s="28">
        <f t="shared" si="16"/>
        <v>-54281.94</v>
      </c>
      <c r="L48" s="28">
        <f t="shared" si="16"/>
        <v>-41417.1</v>
      </c>
      <c r="M48" s="28">
        <f t="shared" si="16"/>
        <v>-23858.36</v>
      </c>
      <c r="N48" s="28">
        <f>+N49+N52+N60+N61</f>
        <v>-722550.28</v>
      </c>
    </row>
    <row r="49" spans="1:14" ht="18.75" customHeight="1">
      <c r="A49" s="17" t="s">
        <v>48</v>
      </c>
      <c r="B49" s="29">
        <f>B50+B51</f>
        <v>-79754.5</v>
      </c>
      <c r="C49" s="29">
        <f>C50+C51</f>
        <v>-86044</v>
      </c>
      <c r="D49" s="29">
        <f>D50+D51</f>
        <v>-56014</v>
      </c>
      <c r="E49" s="29">
        <f>E50+E51</f>
        <v>-12446</v>
      </c>
      <c r="F49" s="29">
        <f aca="true" t="shared" si="17" ref="F49:M49">F50+F51</f>
        <v>-46672.5</v>
      </c>
      <c r="G49" s="29">
        <f t="shared" si="17"/>
        <v>-89533.5</v>
      </c>
      <c r="H49" s="29">
        <f t="shared" si="17"/>
        <v>-108367</v>
      </c>
      <c r="I49" s="29">
        <f t="shared" si="17"/>
        <v>-51352</v>
      </c>
      <c r="J49" s="29">
        <f t="shared" si="17"/>
        <v>-70472.5</v>
      </c>
      <c r="K49" s="29">
        <f t="shared" si="17"/>
        <v>-54183.5</v>
      </c>
      <c r="L49" s="29">
        <f t="shared" si="17"/>
        <v>-41331.5</v>
      </c>
      <c r="M49" s="29">
        <f t="shared" si="17"/>
        <v>-23807</v>
      </c>
      <c r="N49" s="28">
        <f aca="true" t="shared" si="18" ref="N49:N61">SUM(B49:M49)</f>
        <v>-719978</v>
      </c>
    </row>
    <row r="50" spans="1:25" ht="18.75" customHeight="1">
      <c r="A50" s="13" t="s">
        <v>49</v>
      </c>
      <c r="B50" s="20">
        <f>ROUND(-B9*$D$3,2)</f>
        <v>-79754.5</v>
      </c>
      <c r="C50" s="20">
        <f>ROUND(-C9*$D$3,2)</f>
        <v>-86044</v>
      </c>
      <c r="D50" s="20">
        <f>ROUND(-D9*$D$3,2)</f>
        <v>-56014</v>
      </c>
      <c r="E50" s="20">
        <f>ROUND(-E9*$D$3,2)</f>
        <v>-12446</v>
      </c>
      <c r="F50" s="20">
        <f aca="true" t="shared" si="19" ref="F50:M50">ROUND(-F9*$D$3,2)</f>
        <v>-46672.5</v>
      </c>
      <c r="G50" s="20">
        <f t="shared" si="19"/>
        <v>-89533.5</v>
      </c>
      <c r="H50" s="20">
        <f t="shared" si="19"/>
        <v>-108367</v>
      </c>
      <c r="I50" s="20">
        <f t="shared" si="19"/>
        <v>-51352</v>
      </c>
      <c r="J50" s="20">
        <f t="shared" si="19"/>
        <v>-70472.5</v>
      </c>
      <c r="K50" s="20">
        <f t="shared" si="19"/>
        <v>-54183.5</v>
      </c>
      <c r="L50" s="20">
        <f t="shared" si="19"/>
        <v>-41331.5</v>
      </c>
      <c r="M50" s="20">
        <f t="shared" si="19"/>
        <v>-23807</v>
      </c>
      <c r="N50" s="50">
        <f t="shared" si="18"/>
        <v>-719978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  <c r="O51"/>
      <c r="P51"/>
      <c r="Q51"/>
      <c r="R51"/>
      <c r="S51"/>
      <c r="T51"/>
      <c r="U51"/>
      <c r="V51"/>
      <c r="W51"/>
      <c r="X51"/>
      <c r="Y51"/>
    </row>
    <row r="52" spans="1:14" ht="18.75" customHeight="1">
      <c r="A52" s="17" t="s">
        <v>51</v>
      </c>
      <c r="B52" s="29">
        <f>SUM(B53:B59)</f>
        <v>-303.88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-81.32</v>
      </c>
      <c r="F52" s="29">
        <f t="shared" si="21"/>
        <v>-149.8</v>
      </c>
      <c r="G52" s="29">
        <f t="shared" si="21"/>
        <v>-338.12</v>
      </c>
      <c r="H52" s="29">
        <f t="shared" si="21"/>
        <v>-239.68</v>
      </c>
      <c r="I52" s="29">
        <f t="shared" si="21"/>
        <v>-102.72</v>
      </c>
      <c r="J52" s="29">
        <f t="shared" si="21"/>
        <v>-898.8</v>
      </c>
      <c r="K52" s="29">
        <f t="shared" si="21"/>
        <v>-98.44</v>
      </c>
      <c r="L52" s="29">
        <f t="shared" si="21"/>
        <v>-85.6</v>
      </c>
      <c r="M52" s="29">
        <f t="shared" si="21"/>
        <v>-51.36</v>
      </c>
      <c r="N52" s="29">
        <f>SUM(N53:N59)</f>
        <v>-2572.28</v>
      </c>
    </row>
    <row r="53" spans="1:25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6" t="s">
        <v>88</v>
      </c>
      <c r="B59" s="27">
        <v>-303.88</v>
      </c>
      <c r="C59" s="27">
        <v>-119.84</v>
      </c>
      <c r="D59" s="27">
        <v>-102.72</v>
      </c>
      <c r="E59" s="27">
        <v>-81.32</v>
      </c>
      <c r="F59" s="27">
        <v>-149.8</v>
      </c>
      <c r="G59" s="27">
        <v>-338.12</v>
      </c>
      <c r="H59" s="27">
        <v>-239.68</v>
      </c>
      <c r="I59" s="27">
        <v>-102.72</v>
      </c>
      <c r="J59" s="27">
        <v>-898.8</v>
      </c>
      <c r="K59" s="27">
        <v>-98.44</v>
      </c>
      <c r="L59" s="27">
        <v>-85.6</v>
      </c>
      <c r="M59" s="27">
        <v>-51.36</v>
      </c>
      <c r="N59" s="27">
        <f t="shared" si="18"/>
        <v>-2572.28</v>
      </c>
      <c r="O59"/>
      <c r="P59"/>
      <c r="Q59"/>
      <c r="R59"/>
      <c r="S59"/>
      <c r="T59"/>
      <c r="U59"/>
      <c r="V59"/>
      <c r="W59"/>
      <c r="X59"/>
      <c r="Y59"/>
    </row>
    <row r="60" spans="1:25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  <c r="P60"/>
      <c r="Q60"/>
      <c r="R60"/>
      <c r="S60"/>
      <c r="T60"/>
      <c r="U60"/>
      <c r="V60"/>
      <c r="W60"/>
      <c r="X60"/>
      <c r="Y60"/>
    </row>
    <row r="61" spans="1:25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25" ht="15.75">
      <c r="A63" s="2" t="s">
        <v>101</v>
      </c>
      <c r="B63" s="32">
        <f aca="true" t="shared" si="22" ref="B63:M63">+B42+B48</f>
        <v>884034.6593320771</v>
      </c>
      <c r="C63" s="32">
        <f t="shared" si="22"/>
        <v>625742.836</v>
      </c>
      <c r="D63" s="32">
        <f t="shared" si="22"/>
        <v>598131.5628278427</v>
      </c>
      <c r="E63" s="32">
        <f t="shared" si="22"/>
        <v>145052.98005612718</v>
      </c>
      <c r="F63" s="32">
        <f t="shared" si="22"/>
        <v>574626.1227710882</v>
      </c>
      <c r="G63" s="32">
        <f t="shared" si="22"/>
        <v>735378.8878800983</v>
      </c>
      <c r="H63" s="32">
        <f t="shared" si="22"/>
        <v>784034.90052887</v>
      </c>
      <c r="I63" s="32">
        <f t="shared" si="22"/>
        <v>708117.8698262791</v>
      </c>
      <c r="J63" s="32">
        <f t="shared" si="22"/>
        <v>557601.6264430035</v>
      </c>
      <c r="K63" s="32">
        <f t="shared" si="22"/>
        <v>670402.3754396723</v>
      </c>
      <c r="L63" s="32">
        <f t="shared" si="22"/>
        <v>335452.55342220096</v>
      </c>
      <c r="M63" s="32">
        <f t="shared" si="22"/>
        <v>171020.05525119405</v>
      </c>
      <c r="N63" s="32">
        <f>SUM(B63:M63)</f>
        <v>6789596.429778455</v>
      </c>
      <c r="O63"/>
      <c r="P63"/>
      <c r="Q63"/>
      <c r="R63"/>
      <c r="S63"/>
      <c r="T63"/>
      <c r="U63"/>
      <c r="V63"/>
      <c r="W63"/>
      <c r="X63"/>
      <c r="Y63"/>
    </row>
    <row r="64" spans="1:16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  <c r="O64" s="79"/>
      <c r="P64" s="80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884034.6599999999</v>
      </c>
      <c r="C66" s="39">
        <f aca="true" t="shared" si="23" ref="C66:M66">SUM(C67:C80)</f>
        <v>625742.8400000001</v>
      </c>
      <c r="D66" s="39">
        <f t="shared" si="23"/>
        <v>598131.56</v>
      </c>
      <c r="E66" s="39">
        <f t="shared" si="23"/>
        <v>145052.98</v>
      </c>
      <c r="F66" s="39">
        <f t="shared" si="23"/>
        <v>574626.12</v>
      </c>
      <c r="G66" s="39">
        <f t="shared" si="23"/>
        <v>735378.89</v>
      </c>
      <c r="H66" s="39">
        <f t="shared" si="23"/>
        <v>784034.9099999999</v>
      </c>
      <c r="I66" s="39">
        <f t="shared" si="23"/>
        <v>708117.87</v>
      </c>
      <c r="J66" s="39">
        <f t="shared" si="23"/>
        <v>557601.63</v>
      </c>
      <c r="K66" s="39">
        <f t="shared" si="23"/>
        <v>670402.38</v>
      </c>
      <c r="L66" s="39">
        <f t="shared" si="23"/>
        <v>335452.55</v>
      </c>
      <c r="M66" s="39">
        <f t="shared" si="23"/>
        <v>171020.06</v>
      </c>
      <c r="N66" s="32">
        <f>SUM(N67:N80)</f>
        <v>6789596.449999999</v>
      </c>
    </row>
    <row r="67" spans="1:14" ht="18.75" customHeight="1">
      <c r="A67" s="17" t="s">
        <v>91</v>
      </c>
      <c r="B67" s="39">
        <v>180245.09</v>
      </c>
      <c r="C67" s="39">
        <v>175204.07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355449.16000000003</v>
      </c>
    </row>
    <row r="68" spans="1:14" ht="18.75" customHeight="1">
      <c r="A68" s="17" t="s">
        <v>92</v>
      </c>
      <c r="B68" s="39">
        <v>703789.57</v>
      </c>
      <c r="C68" s="39">
        <v>450538.77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1154328.3399999999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598131.56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598131.56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145052.98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145052.98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574626.12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574626.12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735378.89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735378.89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601437.1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601437.1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182597.81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182597.81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708117.87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708117.87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557601.63</v>
      </c>
      <c r="K76" s="38">
        <v>0</v>
      </c>
      <c r="L76" s="38">
        <v>0</v>
      </c>
      <c r="M76" s="38">
        <v>0</v>
      </c>
      <c r="N76" s="32">
        <f t="shared" si="24"/>
        <v>557601.63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670402.38</v>
      </c>
      <c r="L77" s="38">
        <v>0</v>
      </c>
      <c r="M77" s="66"/>
      <c r="N77" s="29">
        <f t="shared" si="24"/>
        <v>670402.38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335452.55</v>
      </c>
      <c r="M78" s="38">
        <v>0</v>
      </c>
      <c r="N78" s="32">
        <f t="shared" si="24"/>
        <v>335452.55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171020.06</v>
      </c>
      <c r="N79" s="29">
        <f t="shared" si="24"/>
        <v>171020.06</v>
      </c>
    </row>
    <row r="80" spans="1:25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/>
      <c r="P80"/>
      <c r="Q80"/>
      <c r="R80"/>
      <c r="S80"/>
      <c r="T80"/>
      <c r="U80"/>
      <c r="V80"/>
      <c r="W80"/>
      <c r="X80"/>
      <c r="Y80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2.062546419622397</v>
      </c>
      <c r="C84" s="48">
        <v>2.0939950071446582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1.8090995606612243</v>
      </c>
      <c r="C85" s="48">
        <v>1.7330036147022232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1.6756440291222476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2.1314221183807716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1.965974346163859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1.5584260857612504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1.8307425122928893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1.789472375896118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1.7751253565716107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1.9979001338650821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1.9094055221394455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2.2707778954731475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2.221216336139443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2015-10-07T19:48:12Z</dcterms:modified>
  <cp:category/>
  <cp:version/>
  <cp:contentType/>
  <cp:contentStatus/>
</cp:coreProperties>
</file>