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<sst xmlns="http://schemas.openxmlformats.org/spreadsheetml/2006/main" count="131" uniqueCount="131">
  <si>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</si>
  <si>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</si>
  <si>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</si>
  <si>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</si>
  <si>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</si>
  <si>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</si>
  <si>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</si>
  <si>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</si>
  <si>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</si>
  <si>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</si>
  <si>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</si>
  <si>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</si>
  <si>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</si>
  <si>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</si>
  <si>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</si>
  <si>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</si>
  <si>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</si>
  <si>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</si>
  <si>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</si>
  <si>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</si>
  <si>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</si>
  <si>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</si>
  <si>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</si>
  <si>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</si>
  <si>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</si>
  <si>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</si>
  <si>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</si>
  <si>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</si>
  <si>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</si>
  <si>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</si>
  <si>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</si>
  <si>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</si>
  <si>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</si>
  <si>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</si>
  <si>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</si>
  <si>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</si>
  <si>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</si>
  <si>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</si>
  <si>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</si>
  <si>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</si>
  <si>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</si>
  <si>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</si>
  <si>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</si>
  <si>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</si>
  <si>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</si>
  <si>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</si>
  <si>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</si>
  <si>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</si>
  <si>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</si>
  <si>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</si>
  <si>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</si>
  <si>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</si>
  <si>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</si>
  <si>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</si>
  <si>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</si>
  <si>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</si>
  <si>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</si>
  <si>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</si>
  <si>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</si>
  <si>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</si>
  <si>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</si>
  <si>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</si>
  <si>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</si>
  <si>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</si>
  <si>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</si>
  <si>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</si>
  <si>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</si>
  <si>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</si>
  <si>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</si>
  <si>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</si>
  <si>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</si>
  <si>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</si>
  <si>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</si>
  <si>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</si>
  <si>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</si>
  <si>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</si>
  <si>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</si>
  <si>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</si>
  <si>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</si>
  <si>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</si>
  <si>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</si>
  <si>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</si>
  <si>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</si>
  <si>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</si>
  <si>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</si>
  <si>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</si>
  <si>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</si>
  <si>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</si>
  <si>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</si>
  <si>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</si>
  <si>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</si>
  <si>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</si>
  <si>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</si>
  <si>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</si>
  <si>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</si>
  <si>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</si>
  <si>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</si>
  <si>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</si>
  <si>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</si>
  <si>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</si>
  <si>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</si>
  <si>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</si>
  <si>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</si>
  <si>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</si>
  <si>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</si>
  <si>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</si>
  <si>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</si>
  <si>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</si>
  <si>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</si>
  <si>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</si>
  <si>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</si>
  <si>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</si>
  <si>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</si>
  <si>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</si>
  <si>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</si>
  <si>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</si>
  <si>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</si>
  <si>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</si>
  <si>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</si>
  <si>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</si>
  <si>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</si>
  <si>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</si>
  <si>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</si>
  <si>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</si>
  <si>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</si>
  <si>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</si>
  <si>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</si>
  <si>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</si>
  <si>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</si>
  <si>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</si>
  <si>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04/10/15 - VENCIMENTO 09/10/15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</si>
</sst>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180834</v>
      </c>
      <c r="C7" s="9">
        <f t="shared" si="0"/>
        <v>242572</v>
      </c>
      <c r="D7" s="9">
        <f t="shared" si="0"/>
        <v>264007</v>
      </c>
      <c r="E7" s="9">
        <f t="shared" si="0"/>
        <v>147321</v>
      </c>
      <c r="F7" s="9">
        <f t="shared" si="0"/>
        <v>234903</v>
      </c>
      <c r="G7" s="9">
        <f t="shared" si="0"/>
        <v>384908</v>
      </c>
      <c r="H7" s="9">
        <f t="shared" si="0"/>
        <v>138578</v>
      </c>
      <c r="I7" s="9">
        <f t="shared" si="0"/>
        <v>27747</v>
      </c>
      <c r="J7" s="9">
        <f t="shared" si="0"/>
        <v>113380</v>
      </c>
      <c r="K7" s="9">
        <f t="shared" si="0"/>
        <v>1734250</v>
      </c>
      <c r="L7" s="52"/>
    </row>
    <row r="8" spans="1:11" ht="17.25" customHeight="1">
      <c r="A8" s="10" t="s">
        <v>101</v>
      </c>
      <c r="B8" s="11">
        <f>B9+B12+B16</f>
        <v>106196</v>
      </c>
      <c r="C8" s="11">
        <f aca="true" t="shared" si="1" ref="C8:J8">C9+C12+C16</f>
        <v>150903</v>
      </c>
      <c r="D8" s="11">
        <f t="shared" si="1"/>
        <v>153806</v>
      </c>
      <c r="E8" s="11">
        <f t="shared" si="1"/>
        <v>89734</v>
      </c>
      <c r="F8" s="11">
        <f t="shared" si="1"/>
        <v>131478</v>
      </c>
      <c r="G8" s="11">
        <f t="shared" si="1"/>
        <v>213866</v>
      </c>
      <c r="H8" s="11">
        <f t="shared" si="1"/>
        <v>88253</v>
      </c>
      <c r="I8" s="11">
        <f t="shared" si="1"/>
        <v>14967</v>
      </c>
      <c r="J8" s="11">
        <f t="shared" si="1"/>
        <v>66794</v>
      </c>
      <c r="K8" s="11">
        <f>SUM(B8:J8)</f>
        <v>1015997</v>
      </c>
    </row>
    <row r="9" spans="1:11" ht="17.25" customHeight="1">
      <c r="A9" s="15" t="s">
        <v>17</v>
      </c>
      <c r="B9" s="13">
        <f>+B10+B11</f>
        <v>17812</v>
      </c>
      <c r="C9" s="13">
        <f aca="true" t="shared" si="2" ref="C9:J9">+C10+C11</f>
        <v>28649</v>
      </c>
      <c r="D9" s="13">
        <f t="shared" si="2"/>
        <v>26858</v>
      </c>
      <c r="E9" s="13">
        <f t="shared" si="2"/>
        <v>16458</v>
      </c>
      <c r="F9" s="13">
        <f t="shared" si="2"/>
        <v>19512</v>
      </c>
      <c r="G9" s="13">
        <f t="shared" si="2"/>
        <v>24923</v>
      </c>
      <c r="H9" s="13">
        <f t="shared" si="2"/>
        <v>16533</v>
      </c>
      <c r="I9" s="13">
        <f t="shared" si="2"/>
        <v>3262</v>
      </c>
      <c r="J9" s="13">
        <f t="shared" si="2"/>
        <v>10790</v>
      </c>
      <c r="K9" s="11">
        <f>SUM(B9:J9)</f>
        <v>164797</v>
      </c>
    </row>
    <row r="10" spans="1:11" ht="17.25" customHeight="1">
      <c r="A10" s="29" t="s">
        <v>18</v>
      </c>
      <c r="B10" s="13">
        <v>17812</v>
      </c>
      <c r="C10" s="13">
        <v>28649</v>
      </c>
      <c r="D10" s="13">
        <v>26858</v>
      </c>
      <c r="E10" s="13">
        <v>16458</v>
      </c>
      <c r="F10" s="13">
        <v>19512</v>
      </c>
      <c r="G10" s="13">
        <v>24923</v>
      </c>
      <c r="H10" s="13">
        <v>16533</v>
      </c>
      <c r="I10" s="13">
        <v>3262</v>
      </c>
      <c r="J10" s="13">
        <v>10790</v>
      </c>
      <c r="K10" s="11">
        <f>SUM(B10:J10)</f>
        <v>164797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66372</v>
      </c>
      <c r="C12" s="17">
        <f t="shared" si="3"/>
        <v>92902</v>
      </c>
      <c r="D12" s="17">
        <f t="shared" si="3"/>
        <v>98324</v>
      </c>
      <c r="E12" s="17">
        <f t="shared" si="3"/>
        <v>56692</v>
      </c>
      <c r="F12" s="17">
        <f t="shared" si="3"/>
        <v>85642</v>
      </c>
      <c r="G12" s="17">
        <f t="shared" si="3"/>
        <v>149102</v>
      </c>
      <c r="H12" s="17">
        <f t="shared" si="3"/>
        <v>57385</v>
      </c>
      <c r="I12" s="17">
        <f t="shared" si="3"/>
        <v>8867</v>
      </c>
      <c r="J12" s="17">
        <f t="shared" si="3"/>
        <v>42366</v>
      </c>
      <c r="K12" s="11">
        <f aca="true" t="shared" si="4" ref="K12:K27">SUM(B12:J12)</f>
        <v>657652</v>
      </c>
    </row>
    <row r="13" spans="1:13" ht="17.25" customHeight="1">
      <c r="A13" s="14" t="s">
        <v>20</v>
      </c>
      <c r="B13" s="13">
        <v>30162</v>
      </c>
      <c r="C13" s="13">
        <v>45766</v>
      </c>
      <c r="D13" s="13">
        <v>48491</v>
      </c>
      <c r="E13" s="13">
        <v>28172</v>
      </c>
      <c r="F13" s="13">
        <v>39269</v>
      </c>
      <c r="G13" s="13">
        <v>63932</v>
      </c>
      <c r="H13" s="13">
        <v>24249</v>
      </c>
      <c r="I13" s="13">
        <v>4798</v>
      </c>
      <c r="J13" s="13">
        <v>21251</v>
      </c>
      <c r="K13" s="11">
        <f t="shared" si="4"/>
        <v>306090</v>
      </c>
      <c r="L13" s="52"/>
      <c r="M13" s="53"/>
    </row>
    <row r="14" spans="1:12" ht="17.25" customHeight="1">
      <c r="A14" s="14" t="s">
        <v>21</v>
      </c>
      <c r="B14" s="13">
        <v>33877</v>
      </c>
      <c r="C14" s="13">
        <v>43334</v>
      </c>
      <c r="D14" s="13">
        <v>46761</v>
      </c>
      <c r="E14" s="13">
        <v>26224</v>
      </c>
      <c r="F14" s="13">
        <v>43710</v>
      </c>
      <c r="G14" s="13">
        <v>81271</v>
      </c>
      <c r="H14" s="13">
        <v>30056</v>
      </c>
      <c r="I14" s="13">
        <v>3668</v>
      </c>
      <c r="J14" s="13">
        <v>19933</v>
      </c>
      <c r="K14" s="11">
        <f t="shared" si="4"/>
        <v>328834</v>
      </c>
      <c r="L14" s="52"/>
    </row>
    <row r="15" spans="1:11" ht="17.25" customHeight="1">
      <c r="A15" s="14" t="s">
        <v>22</v>
      </c>
      <c r="B15" s="13">
        <v>2333</v>
      </c>
      <c r="C15" s="13">
        <v>3802</v>
      </c>
      <c r="D15" s="13">
        <v>3072</v>
      </c>
      <c r="E15" s="13">
        <v>2296</v>
      </c>
      <c r="F15" s="13">
        <v>2663</v>
      </c>
      <c r="G15" s="13">
        <v>3899</v>
      </c>
      <c r="H15" s="13">
        <v>3080</v>
      </c>
      <c r="I15" s="13">
        <v>401</v>
      </c>
      <c r="J15" s="13">
        <v>1182</v>
      </c>
      <c r="K15" s="11">
        <f t="shared" si="4"/>
        <v>22728</v>
      </c>
    </row>
    <row r="16" spans="1:11" ht="17.25" customHeight="1">
      <c r="A16" s="15" t="s">
        <v>97</v>
      </c>
      <c r="B16" s="13">
        <f>B17+B18+B19</f>
        <v>22012</v>
      </c>
      <c r="C16" s="13">
        <f aca="true" t="shared" si="5" ref="C16:J16">C17+C18+C19</f>
        <v>29352</v>
      </c>
      <c r="D16" s="13">
        <f t="shared" si="5"/>
        <v>28624</v>
      </c>
      <c r="E16" s="13">
        <f t="shared" si="5"/>
        <v>16584</v>
      </c>
      <c r="F16" s="13">
        <f t="shared" si="5"/>
        <v>26324</v>
      </c>
      <c r="G16" s="13">
        <f t="shared" si="5"/>
        <v>39841</v>
      </c>
      <c r="H16" s="13">
        <f t="shared" si="5"/>
        <v>14335</v>
      </c>
      <c r="I16" s="13">
        <f t="shared" si="5"/>
        <v>2838</v>
      </c>
      <c r="J16" s="13">
        <f t="shared" si="5"/>
        <v>13638</v>
      </c>
      <c r="K16" s="11">
        <f t="shared" si="4"/>
        <v>193548</v>
      </c>
    </row>
    <row r="17" spans="1:11" ht="17.25" customHeight="1">
      <c r="A17" s="14" t="s">
        <v>98</v>
      </c>
      <c r="B17" s="13">
        <v>4141</v>
      </c>
      <c r="C17" s="13">
        <v>5368</v>
      </c>
      <c r="D17" s="13">
        <v>5470</v>
      </c>
      <c r="E17" s="13">
        <v>3359</v>
      </c>
      <c r="F17" s="13">
        <v>5569</v>
      </c>
      <c r="G17" s="13">
        <v>8468</v>
      </c>
      <c r="H17" s="13">
        <v>2991</v>
      </c>
      <c r="I17" s="13">
        <v>619</v>
      </c>
      <c r="J17" s="13">
        <v>2309</v>
      </c>
      <c r="K17" s="11">
        <f t="shared" si="4"/>
        <v>38294</v>
      </c>
    </row>
    <row r="18" spans="1:11" ht="17.25" customHeight="1">
      <c r="A18" s="14" t="s">
        <v>99</v>
      </c>
      <c r="B18" s="13">
        <v>1184</v>
      </c>
      <c r="C18" s="13">
        <v>1449</v>
      </c>
      <c r="D18" s="13">
        <v>1966</v>
      </c>
      <c r="E18" s="13">
        <v>1073</v>
      </c>
      <c r="F18" s="13">
        <v>2124</v>
      </c>
      <c r="G18" s="13">
        <v>4156</v>
      </c>
      <c r="H18" s="13">
        <v>1002</v>
      </c>
      <c r="I18" s="13">
        <v>151</v>
      </c>
      <c r="J18" s="13">
        <v>1025</v>
      </c>
      <c r="K18" s="11">
        <f t="shared" si="4"/>
        <v>14130</v>
      </c>
    </row>
    <row r="19" spans="1:11" ht="17.25" customHeight="1">
      <c r="A19" s="14" t="s">
        <v>100</v>
      </c>
      <c r="B19" s="13">
        <v>16687</v>
      </c>
      <c r="C19" s="13">
        <v>22535</v>
      </c>
      <c r="D19" s="13">
        <v>21188</v>
      </c>
      <c r="E19" s="13">
        <v>12152</v>
      </c>
      <c r="F19" s="13">
        <v>18631</v>
      </c>
      <c r="G19" s="13">
        <v>27217</v>
      </c>
      <c r="H19" s="13">
        <v>10342</v>
      </c>
      <c r="I19" s="13">
        <v>2068</v>
      </c>
      <c r="J19" s="13">
        <v>10304</v>
      </c>
      <c r="K19" s="11">
        <f t="shared" si="4"/>
        <v>141124</v>
      </c>
    </row>
    <row r="20" spans="1:11" ht="17.25" customHeight="1">
      <c r="A20" s="16" t="s">
        <v>23</v>
      </c>
      <c r="B20" s="11">
        <f>+B21+B22+B23</f>
        <v>53399</v>
      </c>
      <c r="C20" s="11">
        <f aca="true" t="shared" si="6" ref="C20:J20">+C21+C22+C23</f>
        <v>59291</v>
      </c>
      <c r="D20" s="11">
        <f t="shared" si="6"/>
        <v>72624</v>
      </c>
      <c r="E20" s="11">
        <f t="shared" si="6"/>
        <v>38076</v>
      </c>
      <c r="F20" s="11">
        <f t="shared" si="6"/>
        <v>76533</v>
      </c>
      <c r="G20" s="11">
        <f t="shared" si="6"/>
        <v>138734</v>
      </c>
      <c r="H20" s="11">
        <f t="shared" si="6"/>
        <v>36863</v>
      </c>
      <c r="I20" s="11">
        <f t="shared" si="6"/>
        <v>7458</v>
      </c>
      <c r="J20" s="11">
        <f t="shared" si="6"/>
        <v>28673</v>
      </c>
      <c r="K20" s="11">
        <f t="shared" si="4"/>
        <v>511651</v>
      </c>
    </row>
    <row r="21" spans="1:12" ht="17.25" customHeight="1">
      <c r="A21" s="12" t="s">
        <v>24</v>
      </c>
      <c r="B21" s="13">
        <v>28792</v>
      </c>
      <c r="C21" s="13">
        <v>34547</v>
      </c>
      <c r="D21" s="13">
        <v>41938</v>
      </c>
      <c r="E21" s="13">
        <v>22309</v>
      </c>
      <c r="F21" s="13">
        <v>41224</v>
      </c>
      <c r="G21" s="13">
        <v>66901</v>
      </c>
      <c r="H21" s="13">
        <v>19541</v>
      </c>
      <c r="I21" s="13">
        <v>4669</v>
      </c>
      <c r="J21" s="13">
        <v>16220</v>
      </c>
      <c r="K21" s="11">
        <f t="shared" si="4"/>
        <v>276141</v>
      </c>
      <c r="L21" s="52"/>
    </row>
    <row r="22" spans="1:12" ht="17.25" customHeight="1">
      <c r="A22" s="12" t="s">
        <v>25</v>
      </c>
      <c r="B22" s="13">
        <v>23364</v>
      </c>
      <c r="C22" s="13">
        <v>23182</v>
      </c>
      <c r="D22" s="13">
        <v>29078</v>
      </c>
      <c r="E22" s="13">
        <v>14857</v>
      </c>
      <c r="F22" s="13">
        <v>33836</v>
      </c>
      <c r="G22" s="13">
        <v>69512</v>
      </c>
      <c r="H22" s="13">
        <v>16314</v>
      </c>
      <c r="I22" s="13">
        <v>2617</v>
      </c>
      <c r="J22" s="13">
        <v>11876</v>
      </c>
      <c r="K22" s="11">
        <f t="shared" si="4"/>
        <v>224636</v>
      </c>
      <c r="L22" s="52"/>
    </row>
    <row r="23" spans="1:11" ht="17.25" customHeight="1">
      <c r="A23" s="12" t="s">
        <v>26</v>
      </c>
      <c r="B23" s="13">
        <v>1243</v>
      </c>
      <c r="C23" s="13">
        <v>1562</v>
      </c>
      <c r="D23" s="13">
        <v>1608</v>
      </c>
      <c r="E23" s="13">
        <v>910</v>
      </c>
      <c r="F23" s="13">
        <v>1473</v>
      </c>
      <c r="G23" s="13">
        <v>2321</v>
      </c>
      <c r="H23" s="13">
        <v>1008</v>
      </c>
      <c r="I23" s="13">
        <v>172</v>
      </c>
      <c r="J23" s="13">
        <v>577</v>
      </c>
      <c r="K23" s="11">
        <f t="shared" si="4"/>
        <v>10874</v>
      </c>
    </row>
    <row r="24" spans="1:11" ht="17.25" customHeight="1">
      <c r="A24" s="16" t="s">
        <v>27</v>
      </c>
      <c r="B24" s="13">
        <v>21239</v>
      </c>
      <c r="C24" s="13">
        <v>32378</v>
      </c>
      <c r="D24" s="13">
        <v>37577</v>
      </c>
      <c r="E24" s="13">
        <v>19511</v>
      </c>
      <c r="F24" s="13">
        <v>26892</v>
      </c>
      <c r="G24" s="13">
        <v>32308</v>
      </c>
      <c r="H24" s="13">
        <v>12351</v>
      </c>
      <c r="I24" s="13">
        <v>5322</v>
      </c>
      <c r="J24" s="13">
        <v>17913</v>
      </c>
      <c r="K24" s="11">
        <f t="shared" si="4"/>
        <v>205491</v>
      </c>
    </row>
    <row r="25" spans="1:12" ht="17.25" customHeight="1">
      <c r="A25" s="12" t="s">
        <v>28</v>
      </c>
      <c r="B25" s="13">
        <v>13593</v>
      </c>
      <c r="C25" s="13">
        <v>20722</v>
      </c>
      <c r="D25" s="13">
        <v>24049</v>
      </c>
      <c r="E25" s="13">
        <v>12487</v>
      </c>
      <c r="F25" s="13">
        <v>17211</v>
      </c>
      <c r="G25" s="13">
        <v>20677</v>
      </c>
      <c r="H25" s="13">
        <v>7905</v>
      </c>
      <c r="I25" s="13">
        <v>3406</v>
      </c>
      <c r="J25" s="13">
        <v>11464</v>
      </c>
      <c r="K25" s="11">
        <f t="shared" si="4"/>
        <v>131514</v>
      </c>
      <c r="L25" s="52"/>
    </row>
    <row r="26" spans="1:12" ht="17.25" customHeight="1">
      <c r="A26" s="12" t="s">
        <v>29</v>
      </c>
      <c r="B26" s="13">
        <v>7646</v>
      </c>
      <c r="C26" s="13">
        <v>11656</v>
      </c>
      <c r="D26" s="13">
        <v>13528</v>
      </c>
      <c r="E26" s="13">
        <v>7024</v>
      </c>
      <c r="F26" s="13">
        <v>9681</v>
      </c>
      <c r="G26" s="13">
        <v>11631</v>
      </c>
      <c r="H26" s="13">
        <v>4446</v>
      </c>
      <c r="I26" s="13">
        <v>1916</v>
      </c>
      <c r="J26" s="13">
        <v>6449</v>
      </c>
      <c r="K26" s="11">
        <f t="shared" si="4"/>
        <v>73977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1111</v>
      </c>
      <c r="I27" s="11">
        <v>0</v>
      </c>
      <c r="J27" s="11">
        <v>0</v>
      </c>
      <c r="K27" s="11">
        <f t="shared" si="4"/>
        <v>1111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26685.22</v>
      </c>
      <c r="I35" s="19">
        <v>0</v>
      </c>
      <c r="J35" s="19">
        <v>0</v>
      </c>
      <c r="K35" s="23">
        <f>SUM(B35:J35)</f>
        <v>26685.22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486777.01</v>
      </c>
      <c r="C47" s="22">
        <f aca="true" t="shared" si="11" ref="C47:H47">+C48+C57</f>
        <v>739896.9700000001</v>
      </c>
      <c r="D47" s="22">
        <f t="shared" si="11"/>
        <v>904373.0499999999</v>
      </c>
      <c r="E47" s="22">
        <f t="shared" si="11"/>
        <v>438484.99</v>
      </c>
      <c r="F47" s="22">
        <f t="shared" si="11"/>
        <v>668100.97</v>
      </c>
      <c r="G47" s="22">
        <f t="shared" si="11"/>
        <v>938608.49</v>
      </c>
      <c r="H47" s="22">
        <f t="shared" si="11"/>
        <v>422017.81999999995</v>
      </c>
      <c r="I47" s="22">
        <f>+I48+I57</f>
        <v>133665.86000000002</v>
      </c>
      <c r="J47" s="22">
        <f>+J48+J57</f>
        <v>336672.00999999995</v>
      </c>
      <c r="K47" s="22">
        <f>SUM(B47:J47)</f>
        <v>5068597.17</v>
      </c>
    </row>
    <row r="48" spans="1:11" ht="17.25" customHeight="1">
      <c r="A48" s="16" t="s">
        <v>115</v>
      </c>
      <c r="B48" s="23">
        <f>SUM(B49:B56)</f>
        <v>469467.98</v>
      </c>
      <c r="C48" s="23">
        <f aca="true" t="shared" si="12" ref="C48:J48">SUM(C49:C56)</f>
        <v>717946.29</v>
      </c>
      <c r="D48" s="23">
        <f t="shared" si="12"/>
        <v>879140.82</v>
      </c>
      <c r="E48" s="23">
        <f t="shared" si="12"/>
        <v>417597.07</v>
      </c>
      <c r="F48" s="23">
        <f t="shared" si="12"/>
        <v>646284.83</v>
      </c>
      <c r="G48" s="23">
        <f t="shared" si="12"/>
        <v>911040.1</v>
      </c>
      <c r="H48" s="23">
        <f t="shared" si="12"/>
        <v>403424.51999999996</v>
      </c>
      <c r="I48" s="23">
        <f t="shared" si="12"/>
        <v>133665.86000000002</v>
      </c>
      <c r="J48" s="23">
        <f t="shared" si="12"/>
        <v>323762.72</v>
      </c>
      <c r="K48" s="23">
        <f aca="true" t="shared" si="13" ref="K48:K57">SUM(B48:J48)</f>
        <v>4902330.1899999995</v>
      </c>
    </row>
    <row r="49" spans="1:11" ht="17.25" customHeight="1">
      <c r="A49" s="34" t="s">
        <v>46</v>
      </c>
      <c r="B49" s="23">
        <f aca="true" t="shared" si="14" ref="B49:H49">ROUND(B30*B7,2)</f>
        <v>466244.3</v>
      </c>
      <c r="C49" s="23">
        <f t="shared" si="14"/>
        <v>711779.02</v>
      </c>
      <c r="D49" s="23">
        <f t="shared" si="14"/>
        <v>874100.78</v>
      </c>
      <c r="E49" s="23">
        <f t="shared" si="14"/>
        <v>414826.47</v>
      </c>
      <c r="F49" s="23">
        <f t="shared" si="14"/>
        <v>642107.35</v>
      </c>
      <c r="G49" s="23">
        <f t="shared" si="14"/>
        <v>905111.16</v>
      </c>
      <c r="H49" s="23">
        <f t="shared" si="14"/>
        <v>373661.72</v>
      </c>
      <c r="I49" s="23">
        <f>ROUND(I30*I7,2)</f>
        <v>132600.14</v>
      </c>
      <c r="J49" s="23">
        <f>ROUND(J30*J7,2)</f>
        <v>321545.68</v>
      </c>
      <c r="K49" s="23">
        <f t="shared" si="13"/>
        <v>4841976.62</v>
      </c>
    </row>
    <row r="50" spans="1:11" ht="17.25" customHeight="1">
      <c r="A50" s="34" t="s">
        <v>47</v>
      </c>
      <c r="B50" s="19">
        <v>0</v>
      </c>
      <c r="C50" s="23">
        <f>ROUND(C31*C7,2)</f>
        <v>1582.15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1582.15</v>
      </c>
    </row>
    <row r="51" spans="1:11" ht="17.25" customHeight="1">
      <c r="A51" s="68" t="s">
        <v>108</v>
      </c>
      <c r="B51" s="69">
        <f aca="true" t="shared" si="15" ref="B51:H51">ROUND(B32*B7,2)</f>
        <v>-868</v>
      </c>
      <c r="C51" s="69">
        <f t="shared" si="15"/>
        <v>-1188.6</v>
      </c>
      <c r="D51" s="69">
        <f t="shared" si="15"/>
        <v>-1320.04</v>
      </c>
      <c r="E51" s="69">
        <f t="shared" si="15"/>
        <v>-674.8</v>
      </c>
      <c r="F51" s="69">
        <f t="shared" si="15"/>
        <v>-1104.04</v>
      </c>
      <c r="G51" s="69">
        <f t="shared" si="15"/>
        <v>-1501.14</v>
      </c>
      <c r="H51" s="69">
        <f t="shared" si="15"/>
        <v>-637.46</v>
      </c>
      <c r="I51" s="19">
        <v>0</v>
      </c>
      <c r="J51" s="19">
        <v>0</v>
      </c>
      <c r="K51" s="69">
        <f>SUM(B51:J51)</f>
        <v>-7294.08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26685.22</v>
      </c>
      <c r="I53" s="31">
        <f>+I35</f>
        <v>0</v>
      </c>
      <c r="J53" s="31">
        <f>+J35</f>
        <v>0</v>
      </c>
      <c r="K53" s="23">
        <f t="shared" si="13"/>
        <v>26685.22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17309.03</v>
      </c>
      <c r="C57" s="36">
        <v>21950.68</v>
      </c>
      <c r="D57" s="36">
        <v>25232.23</v>
      </c>
      <c r="E57" s="36">
        <v>20887.92</v>
      </c>
      <c r="F57" s="36">
        <v>21816.14</v>
      </c>
      <c r="G57" s="36">
        <v>27568.39</v>
      </c>
      <c r="H57" s="36">
        <v>18593.3</v>
      </c>
      <c r="I57" s="19">
        <v>0</v>
      </c>
      <c r="J57" s="36">
        <v>12909.29</v>
      </c>
      <c r="K57" s="36">
        <f t="shared" si="13"/>
        <v>166266.98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-62342</v>
      </c>
      <c r="C61" s="35">
        <f t="shared" si="16"/>
        <v>-100385.59</v>
      </c>
      <c r="D61" s="35">
        <f t="shared" si="16"/>
        <v>-95082.18</v>
      </c>
      <c r="E61" s="35">
        <f t="shared" si="16"/>
        <v>-61242.43</v>
      </c>
      <c r="F61" s="35">
        <f t="shared" si="16"/>
        <v>-68672.65</v>
      </c>
      <c r="G61" s="35">
        <f t="shared" si="16"/>
        <v>-87241.93</v>
      </c>
      <c r="H61" s="35">
        <f t="shared" si="16"/>
        <v>-57865.5</v>
      </c>
      <c r="I61" s="35">
        <f t="shared" si="16"/>
        <v>-15221.869999999999</v>
      </c>
      <c r="J61" s="35">
        <f t="shared" si="16"/>
        <v>-43791.43</v>
      </c>
      <c r="K61" s="35">
        <f>SUM(B61:J61)</f>
        <v>-591845.5800000001</v>
      </c>
    </row>
    <row r="62" spans="1:11" ht="18.75" customHeight="1">
      <c r="A62" s="16" t="s">
        <v>77</v>
      </c>
      <c r="B62" s="35">
        <f aca="true" t="shared" si="17" ref="B62:J62">B63+B64+B65+B66+B67+B68</f>
        <v>-62342</v>
      </c>
      <c r="C62" s="35">
        <f t="shared" si="17"/>
        <v>-100271.5</v>
      </c>
      <c r="D62" s="35">
        <f t="shared" si="17"/>
        <v>-94003</v>
      </c>
      <c r="E62" s="35">
        <f t="shared" si="17"/>
        <v>-57603</v>
      </c>
      <c r="F62" s="35">
        <f t="shared" si="17"/>
        <v>-68292</v>
      </c>
      <c r="G62" s="35">
        <f t="shared" si="17"/>
        <v>-87230.5</v>
      </c>
      <c r="H62" s="35">
        <f t="shared" si="17"/>
        <v>-57865.5</v>
      </c>
      <c r="I62" s="35">
        <f t="shared" si="17"/>
        <v>-11417</v>
      </c>
      <c r="J62" s="35">
        <f t="shared" si="17"/>
        <v>-37765</v>
      </c>
      <c r="K62" s="35">
        <f aca="true" t="shared" si="18" ref="K62:K98">SUM(B62:J62)</f>
        <v>-576789.5</v>
      </c>
    </row>
    <row r="63" spans="1:11" ht="18.75" customHeight="1">
      <c r="A63" s="12" t="s">
        <v>78</v>
      </c>
      <c r="B63" s="35">
        <f>-ROUND(B9*$D$3,2)</f>
        <v>-62342</v>
      </c>
      <c r="C63" s="35">
        <f aca="true" t="shared" si="19" ref="C63:J63">-ROUND(C9*$D$3,2)</f>
        <v>-100271.5</v>
      </c>
      <c r="D63" s="35">
        <f t="shared" si="19"/>
        <v>-94003</v>
      </c>
      <c r="E63" s="35">
        <f t="shared" si="19"/>
        <v>-57603</v>
      </c>
      <c r="F63" s="35">
        <f t="shared" si="19"/>
        <v>-68292</v>
      </c>
      <c r="G63" s="35">
        <f t="shared" si="19"/>
        <v>-87230.5</v>
      </c>
      <c r="H63" s="35">
        <f t="shared" si="19"/>
        <v>-57865.5</v>
      </c>
      <c r="I63" s="35">
        <f t="shared" si="19"/>
        <v>-11417</v>
      </c>
      <c r="J63" s="35">
        <f t="shared" si="19"/>
        <v>-37765</v>
      </c>
      <c r="K63" s="35">
        <f t="shared" si="18"/>
        <v>-576789.5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19">
        <v>0</v>
      </c>
      <c r="C69" s="35">
        <f aca="true" t="shared" si="20" ref="C69:J69">SUM(C70:C96)</f>
        <v>-114.09</v>
      </c>
      <c r="D69" s="35">
        <f t="shared" si="20"/>
        <v>-1079.18</v>
      </c>
      <c r="E69" s="35">
        <f t="shared" si="20"/>
        <v>-3639.43</v>
      </c>
      <c r="F69" s="35">
        <f t="shared" si="20"/>
        <v>-380.65</v>
      </c>
      <c r="G69" s="35">
        <f t="shared" si="20"/>
        <v>-11.43</v>
      </c>
      <c r="H69" s="35">
        <f t="shared" si="20"/>
        <v>0</v>
      </c>
      <c r="I69" s="35">
        <f t="shared" si="20"/>
        <v>-3804.87</v>
      </c>
      <c r="J69" s="35">
        <f t="shared" si="20"/>
        <v>-6026.43</v>
      </c>
      <c r="K69" s="35">
        <f t="shared" si="18"/>
        <v>-15056.08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-3639.43</v>
      </c>
      <c r="F93" s="19">
        <v>0</v>
      </c>
      <c r="G93" s="19">
        <v>0</v>
      </c>
      <c r="H93" s="19">
        <v>0</v>
      </c>
      <c r="I93" s="48">
        <v>-1684.19</v>
      </c>
      <c r="J93" s="48">
        <v>-6026.43</v>
      </c>
      <c r="K93" s="48">
        <f t="shared" si="18"/>
        <v>-11350.05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424435.01</v>
      </c>
      <c r="C101" s="24">
        <f t="shared" si="21"/>
        <v>639511.3800000001</v>
      </c>
      <c r="D101" s="24">
        <f t="shared" si="21"/>
        <v>809290.8699999999</v>
      </c>
      <c r="E101" s="24">
        <f t="shared" si="21"/>
        <v>377242.56</v>
      </c>
      <c r="F101" s="24">
        <f t="shared" si="21"/>
        <v>599428.32</v>
      </c>
      <c r="G101" s="24">
        <f t="shared" si="21"/>
        <v>851366.5599999999</v>
      </c>
      <c r="H101" s="24">
        <f t="shared" si="21"/>
        <v>364152.31999999995</v>
      </c>
      <c r="I101" s="24">
        <f>+I102+I103</f>
        <v>118443.99000000002</v>
      </c>
      <c r="J101" s="24">
        <f>+J102+J103</f>
        <v>292880.57999999996</v>
      </c>
      <c r="K101" s="48">
        <f>SUM(B101:J101)</f>
        <v>4476751.59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407125.98</v>
      </c>
      <c r="C102" s="24">
        <f t="shared" si="22"/>
        <v>617560.7000000001</v>
      </c>
      <c r="D102" s="24">
        <f t="shared" si="22"/>
        <v>784058.6399999999</v>
      </c>
      <c r="E102" s="24">
        <f t="shared" si="22"/>
        <v>356354.64</v>
      </c>
      <c r="F102" s="24">
        <f t="shared" si="22"/>
        <v>577612.1799999999</v>
      </c>
      <c r="G102" s="24">
        <f t="shared" si="22"/>
        <v>823798.1699999999</v>
      </c>
      <c r="H102" s="24">
        <f t="shared" si="22"/>
        <v>345559.01999999996</v>
      </c>
      <c r="I102" s="24">
        <f t="shared" si="22"/>
        <v>118443.99000000002</v>
      </c>
      <c r="J102" s="24">
        <f t="shared" si="22"/>
        <v>279971.29</v>
      </c>
      <c r="K102" s="48">
        <f>SUM(B102:J102)</f>
        <v>4310484.609999999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17309.03</v>
      </c>
      <c r="C103" s="24">
        <f t="shared" si="23"/>
        <v>21950.68</v>
      </c>
      <c r="D103" s="24">
        <f t="shared" si="23"/>
        <v>25232.23</v>
      </c>
      <c r="E103" s="24">
        <f t="shared" si="23"/>
        <v>20887.92</v>
      </c>
      <c r="F103" s="24">
        <f t="shared" si="23"/>
        <v>21816.14</v>
      </c>
      <c r="G103" s="24">
        <f t="shared" si="23"/>
        <v>27568.39</v>
      </c>
      <c r="H103" s="24">
        <f t="shared" si="23"/>
        <v>18593.3</v>
      </c>
      <c r="I103" s="19">
        <f t="shared" si="23"/>
        <v>0</v>
      </c>
      <c r="J103" s="24">
        <f t="shared" si="23"/>
        <v>12909.29</v>
      </c>
      <c r="K103" s="48">
        <f>SUM(B103:J103)</f>
        <v>166266.98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4476751.61</v>
      </c>
      <c r="L109" s="54"/>
    </row>
    <row r="110" spans="1:11" ht="18.75" customHeight="1">
      <c r="A110" s="26" t="s">
        <v>73</v>
      </c>
      <c r="B110" s="27">
        <v>55022.43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55022.43</v>
      </c>
    </row>
    <row r="111" spans="1:11" ht="18.75" customHeight="1">
      <c r="A111" s="26" t="s">
        <v>74</v>
      </c>
      <c r="B111" s="27">
        <v>369412.59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369412.59</v>
      </c>
    </row>
    <row r="112" spans="1:11" ht="18.75" customHeight="1">
      <c r="A112" s="26" t="s">
        <v>75</v>
      </c>
      <c r="B112" s="40">
        <v>0</v>
      </c>
      <c r="C112" s="27">
        <f>+C101</f>
        <v>639511.3800000001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639511.3800000001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809290.8699999999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809290.8699999999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377242.56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377242.56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114526.13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114526.13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216201.33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216201.33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35692.11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35692.11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233008.75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233008.75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254182.09</v>
      </c>
      <c r="H119" s="40">
        <v>0</v>
      </c>
      <c r="I119" s="40">
        <v>0</v>
      </c>
      <c r="J119" s="40">
        <v>0</v>
      </c>
      <c r="K119" s="41">
        <f t="shared" si="24"/>
        <v>254182.09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24960.98</v>
      </c>
      <c r="H120" s="40">
        <v>0</v>
      </c>
      <c r="I120" s="40">
        <v>0</v>
      </c>
      <c r="J120" s="40">
        <v>0</v>
      </c>
      <c r="K120" s="41">
        <f t="shared" si="24"/>
        <v>24960.98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137665.67</v>
      </c>
      <c r="H121" s="40">
        <v>0</v>
      </c>
      <c r="I121" s="40">
        <v>0</v>
      </c>
      <c r="J121" s="40">
        <v>0</v>
      </c>
      <c r="K121" s="41">
        <f t="shared" si="24"/>
        <v>137665.67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120192.08</v>
      </c>
      <c r="H122" s="40">
        <v>0</v>
      </c>
      <c r="I122" s="40">
        <v>0</v>
      </c>
      <c r="J122" s="40">
        <v>0</v>
      </c>
      <c r="K122" s="41">
        <f t="shared" si="24"/>
        <v>120192.08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314365.75</v>
      </c>
      <c r="H123" s="40">
        <v>0</v>
      </c>
      <c r="I123" s="40">
        <v>0</v>
      </c>
      <c r="J123" s="40">
        <v>0</v>
      </c>
      <c r="K123" s="41">
        <f t="shared" si="24"/>
        <v>314365.75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130202.56</v>
      </c>
      <c r="I124" s="40">
        <v>0</v>
      </c>
      <c r="J124" s="40">
        <v>0</v>
      </c>
      <c r="K124" s="41">
        <f t="shared" si="24"/>
        <v>130202.56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233949.76</v>
      </c>
      <c r="I125" s="40">
        <v>0</v>
      </c>
      <c r="J125" s="40">
        <v>0</v>
      </c>
      <c r="K125" s="41">
        <f t="shared" si="24"/>
        <v>233949.76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118443.99</v>
      </c>
      <c r="J126" s="40">
        <v>0</v>
      </c>
      <c r="K126" s="41">
        <f t="shared" si="24"/>
        <v>118443.99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292880.58</v>
      </c>
      <c r="K127" s="44">
        <f t="shared" si="24"/>
        <v>292880.58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2015-10-08T18:56:32Z</dcterms:modified>
  <cp:category/>
  <cp:version/>
  <cp:contentType/>
  <cp:contentStatus/>
</cp:coreProperties>
</file>