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<sst xmlns="http://schemas.openxmlformats.org/spreadsheetml/2006/main" count="131" uniqueCount="131">
  <si>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</si>
  <si>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</si>
  <si>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</si>
  <si>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</si>
  <si>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</si>
  <si>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</si>
  <si>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</si>
  <si>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</si>
  <si>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</si>
  <si>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</si>
  <si>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</si>
  <si>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</si>
  <si>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</si>
  <si>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</si>
  <si>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</si>
  <si>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</si>
  <si>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</si>
  <si>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</si>
  <si>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</si>
  <si>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</si>
  <si>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</si>
  <si>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</si>
  <si>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</si>
  <si>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</si>
  <si>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</si>
  <si>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</si>
  <si>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</si>
  <si>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</si>
  <si>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</si>
  <si>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</si>
  <si>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</si>
  <si>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</si>
  <si>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</si>
  <si>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</si>
  <si>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</si>
  <si>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</si>
  <si>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</si>
  <si>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</si>
  <si>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</si>
  <si>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</si>
  <si>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</si>
  <si>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</si>
  <si>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</si>
  <si>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</si>
  <si>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</si>
  <si>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</si>
  <si>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</si>
  <si>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</si>
  <si>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</si>
  <si>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</si>
  <si>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</si>
  <si>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</si>
  <si>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</si>
  <si>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</si>
  <si>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</si>
  <si>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</si>
  <si>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</si>
  <si>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</si>
  <si>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</si>
  <si>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</si>
  <si>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</si>
  <si>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</si>
  <si>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</si>
  <si>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</si>
  <si>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</si>
  <si>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</si>
  <si>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</si>
  <si>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</si>
  <si>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</si>
  <si>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</si>
  <si>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</si>
  <si>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</si>
  <si>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</si>
  <si>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</si>
  <si>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</si>
  <si>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</si>
  <si>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</si>
  <si>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</si>
  <si>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</si>
  <si>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</si>
  <si>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</si>
  <si>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</si>
  <si>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</si>
  <si>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</si>
  <si>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</si>
  <si>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</si>
  <si>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</si>
  <si>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</si>
  <si>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</si>
  <si>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</si>
  <si>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</si>
  <si>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</si>
  <si>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</si>
  <si>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</si>
  <si>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</si>
  <si>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</si>
  <si>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</si>
  <si>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</si>
  <si>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</si>
  <si>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</si>
  <si>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</si>
  <si>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</si>
  <si>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</si>
  <si>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</si>
  <si>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</si>
  <si>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</si>
  <si>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</si>
  <si>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</si>
  <si>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</si>
  <si>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</si>
  <si>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</si>
  <si>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</si>
  <si>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</si>
  <si>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</si>
  <si>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</si>
  <si>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</si>
  <si>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</si>
  <si>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</si>
  <si>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</si>
  <si>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</si>
  <si>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</si>
  <si>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</si>
  <si>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</si>
  <si>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</si>
  <si>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</si>
  <si>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</si>
  <si>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</si>
  <si>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</si>
  <si>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</si>
  <si>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</si>
  <si>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03/10/15 - VENCIMENTO 09/10/15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</si>
</sst>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348910</v>
      </c>
      <c r="C7" s="9">
        <f t="shared" si="0"/>
        <v>444482</v>
      </c>
      <c r="D7" s="9">
        <f t="shared" si="0"/>
        <v>492655</v>
      </c>
      <c r="E7" s="9">
        <f t="shared" si="0"/>
        <v>282976</v>
      </c>
      <c r="F7" s="9">
        <f t="shared" si="0"/>
        <v>429243</v>
      </c>
      <c r="G7" s="9">
        <f t="shared" si="0"/>
        <v>672024</v>
      </c>
      <c r="H7" s="9">
        <f t="shared" si="0"/>
        <v>275696</v>
      </c>
      <c r="I7" s="9">
        <f t="shared" si="0"/>
        <v>61120</v>
      </c>
      <c r="J7" s="9">
        <f t="shared" si="0"/>
        <v>192549</v>
      </c>
      <c r="K7" s="9">
        <f t="shared" si="0"/>
        <v>3199655</v>
      </c>
      <c r="L7" s="52"/>
    </row>
    <row r="8" spans="1:11" ht="17.25" customHeight="1">
      <c r="A8" s="10" t="s">
        <v>101</v>
      </c>
      <c r="B8" s="11">
        <f>B9+B12+B16</f>
        <v>211479</v>
      </c>
      <c r="C8" s="11">
        <f aca="true" t="shared" si="1" ref="C8:J8">C9+C12+C16</f>
        <v>282495</v>
      </c>
      <c r="D8" s="11">
        <f t="shared" si="1"/>
        <v>295247</v>
      </c>
      <c r="E8" s="11">
        <f t="shared" si="1"/>
        <v>177013</v>
      </c>
      <c r="F8" s="11">
        <f t="shared" si="1"/>
        <v>251041</v>
      </c>
      <c r="G8" s="11">
        <f t="shared" si="1"/>
        <v>385510</v>
      </c>
      <c r="H8" s="11">
        <f t="shared" si="1"/>
        <v>177475</v>
      </c>
      <c r="I8" s="11">
        <f t="shared" si="1"/>
        <v>34286</v>
      </c>
      <c r="J8" s="11">
        <f t="shared" si="1"/>
        <v>115644</v>
      </c>
      <c r="K8" s="11">
        <f>SUM(B8:J8)</f>
        <v>1930190</v>
      </c>
    </row>
    <row r="9" spans="1:11" ht="17.25" customHeight="1">
      <c r="A9" s="15" t="s">
        <v>17</v>
      </c>
      <c r="B9" s="13">
        <f>+B10+B11</f>
        <v>30238</v>
      </c>
      <c r="C9" s="13">
        <f aca="true" t="shared" si="2" ref="C9:J9">+C10+C11</f>
        <v>46818</v>
      </c>
      <c r="D9" s="13">
        <f t="shared" si="2"/>
        <v>42748</v>
      </c>
      <c r="E9" s="13">
        <f t="shared" si="2"/>
        <v>27908</v>
      </c>
      <c r="F9" s="13">
        <f t="shared" si="2"/>
        <v>31660</v>
      </c>
      <c r="G9" s="13">
        <f t="shared" si="2"/>
        <v>37549</v>
      </c>
      <c r="H9" s="13">
        <f t="shared" si="2"/>
        <v>30914</v>
      </c>
      <c r="I9" s="13">
        <f t="shared" si="2"/>
        <v>6345</v>
      </c>
      <c r="J9" s="13">
        <f t="shared" si="2"/>
        <v>14754</v>
      </c>
      <c r="K9" s="11">
        <f>SUM(B9:J9)</f>
        <v>268934</v>
      </c>
    </row>
    <row r="10" spans="1:11" ht="17.25" customHeight="1">
      <c r="A10" s="29" t="s">
        <v>18</v>
      </c>
      <c r="B10" s="13">
        <v>30238</v>
      </c>
      <c r="C10" s="13">
        <v>46818</v>
      </c>
      <c r="D10" s="13">
        <v>42748</v>
      </c>
      <c r="E10" s="13">
        <v>27908</v>
      </c>
      <c r="F10" s="13">
        <v>31660</v>
      </c>
      <c r="G10" s="13">
        <v>37549</v>
      </c>
      <c r="H10" s="13">
        <v>30914</v>
      </c>
      <c r="I10" s="13">
        <v>6345</v>
      </c>
      <c r="J10" s="13">
        <v>14754</v>
      </c>
      <c r="K10" s="11">
        <f>SUM(B10:J10)</f>
        <v>268934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137255</v>
      </c>
      <c r="C12" s="17">
        <f t="shared" si="3"/>
        <v>181639</v>
      </c>
      <c r="D12" s="17">
        <f t="shared" si="3"/>
        <v>196181</v>
      </c>
      <c r="E12" s="17">
        <f t="shared" si="3"/>
        <v>117324</v>
      </c>
      <c r="F12" s="17">
        <f t="shared" si="3"/>
        <v>169355</v>
      </c>
      <c r="G12" s="17">
        <f t="shared" si="3"/>
        <v>275172</v>
      </c>
      <c r="H12" s="17">
        <f t="shared" si="3"/>
        <v>117627</v>
      </c>
      <c r="I12" s="17">
        <f t="shared" si="3"/>
        <v>21646</v>
      </c>
      <c r="J12" s="17">
        <f t="shared" si="3"/>
        <v>76788</v>
      </c>
      <c r="K12" s="11">
        <f aca="true" t="shared" si="4" ref="K12:K27">SUM(B12:J12)</f>
        <v>1292987</v>
      </c>
    </row>
    <row r="13" spans="1:13" ht="17.25" customHeight="1">
      <c r="A13" s="14" t="s">
        <v>20</v>
      </c>
      <c r="B13" s="13">
        <v>65340</v>
      </c>
      <c r="C13" s="13">
        <v>92987</v>
      </c>
      <c r="D13" s="13">
        <v>101329</v>
      </c>
      <c r="E13" s="13">
        <v>59682</v>
      </c>
      <c r="F13" s="13">
        <v>83539</v>
      </c>
      <c r="G13" s="13">
        <v>125958</v>
      </c>
      <c r="H13" s="13">
        <v>53045</v>
      </c>
      <c r="I13" s="13">
        <v>12080</v>
      </c>
      <c r="J13" s="13">
        <v>39838</v>
      </c>
      <c r="K13" s="11">
        <f t="shared" si="4"/>
        <v>633798</v>
      </c>
      <c r="L13" s="52"/>
      <c r="M13" s="53"/>
    </row>
    <row r="14" spans="1:12" ht="17.25" customHeight="1">
      <c r="A14" s="14" t="s">
        <v>21</v>
      </c>
      <c r="B14" s="13">
        <v>65945</v>
      </c>
      <c r="C14" s="13">
        <v>80139</v>
      </c>
      <c r="D14" s="13">
        <v>87399</v>
      </c>
      <c r="E14" s="13">
        <v>52567</v>
      </c>
      <c r="F14" s="13">
        <v>80156</v>
      </c>
      <c r="G14" s="13">
        <v>141216</v>
      </c>
      <c r="H14" s="13">
        <v>57826</v>
      </c>
      <c r="I14" s="13">
        <v>8458</v>
      </c>
      <c r="J14" s="13">
        <v>34515</v>
      </c>
      <c r="K14" s="11">
        <f t="shared" si="4"/>
        <v>608221</v>
      </c>
      <c r="L14" s="52"/>
    </row>
    <row r="15" spans="1:11" ht="17.25" customHeight="1">
      <c r="A15" s="14" t="s">
        <v>22</v>
      </c>
      <c r="B15" s="13">
        <v>5970</v>
      </c>
      <c r="C15" s="13">
        <v>8513</v>
      </c>
      <c r="D15" s="13">
        <v>7453</v>
      </c>
      <c r="E15" s="13">
        <v>5075</v>
      </c>
      <c r="F15" s="13">
        <v>5660</v>
      </c>
      <c r="G15" s="13">
        <v>7998</v>
      </c>
      <c r="H15" s="13">
        <v>6756</v>
      </c>
      <c r="I15" s="13">
        <v>1108</v>
      </c>
      <c r="J15" s="13">
        <v>2435</v>
      </c>
      <c r="K15" s="11">
        <f t="shared" si="4"/>
        <v>50968</v>
      </c>
    </row>
    <row r="16" spans="1:11" ht="17.25" customHeight="1">
      <c r="A16" s="15" t="s">
        <v>97</v>
      </c>
      <c r="B16" s="13">
        <f>B17+B18+B19</f>
        <v>43986</v>
      </c>
      <c r="C16" s="13">
        <f aca="true" t="shared" si="5" ref="C16:J16">C17+C18+C19</f>
        <v>54038</v>
      </c>
      <c r="D16" s="13">
        <f t="shared" si="5"/>
        <v>56318</v>
      </c>
      <c r="E16" s="13">
        <f t="shared" si="5"/>
        <v>31781</v>
      </c>
      <c r="F16" s="13">
        <f t="shared" si="5"/>
        <v>50026</v>
      </c>
      <c r="G16" s="13">
        <f t="shared" si="5"/>
        <v>72789</v>
      </c>
      <c r="H16" s="13">
        <f t="shared" si="5"/>
        <v>28934</v>
      </c>
      <c r="I16" s="13">
        <f t="shared" si="5"/>
        <v>6295</v>
      </c>
      <c r="J16" s="13">
        <f t="shared" si="5"/>
        <v>24102</v>
      </c>
      <c r="K16" s="11">
        <f t="shared" si="4"/>
        <v>368269</v>
      </c>
    </row>
    <row r="17" spans="1:11" ht="17.25" customHeight="1">
      <c r="A17" s="14" t="s">
        <v>98</v>
      </c>
      <c r="B17" s="13">
        <v>7637</v>
      </c>
      <c r="C17" s="13">
        <v>9976</v>
      </c>
      <c r="D17" s="13">
        <v>10146</v>
      </c>
      <c r="E17" s="13">
        <v>6073</v>
      </c>
      <c r="F17" s="13">
        <v>10041</v>
      </c>
      <c r="G17" s="13">
        <v>15462</v>
      </c>
      <c r="H17" s="13">
        <v>5969</v>
      </c>
      <c r="I17" s="13">
        <v>1289</v>
      </c>
      <c r="J17" s="13">
        <v>3919</v>
      </c>
      <c r="K17" s="11">
        <f t="shared" si="4"/>
        <v>70512</v>
      </c>
    </row>
    <row r="18" spans="1:11" ht="17.25" customHeight="1">
      <c r="A18" s="14" t="s">
        <v>99</v>
      </c>
      <c r="B18" s="13">
        <v>2642</v>
      </c>
      <c r="C18" s="13">
        <v>2614</v>
      </c>
      <c r="D18" s="13">
        <v>4054</v>
      </c>
      <c r="E18" s="13">
        <v>2269</v>
      </c>
      <c r="F18" s="13">
        <v>4032</v>
      </c>
      <c r="G18" s="13">
        <v>7267</v>
      </c>
      <c r="H18" s="13">
        <v>1937</v>
      </c>
      <c r="I18" s="13">
        <v>353</v>
      </c>
      <c r="J18" s="13">
        <v>1862</v>
      </c>
      <c r="K18" s="11">
        <f t="shared" si="4"/>
        <v>27030</v>
      </c>
    </row>
    <row r="19" spans="1:11" ht="17.25" customHeight="1">
      <c r="A19" s="14" t="s">
        <v>100</v>
      </c>
      <c r="B19" s="13">
        <v>33707</v>
      </c>
      <c r="C19" s="13">
        <v>41448</v>
      </c>
      <c r="D19" s="13">
        <v>42118</v>
      </c>
      <c r="E19" s="13">
        <v>23439</v>
      </c>
      <c r="F19" s="13">
        <v>35953</v>
      </c>
      <c r="G19" s="13">
        <v>50060</v>
      </c>
      <c r="H19" s="13">
        <v>21028</v>
      </c>
      <c r="I19" s="13">
        <v>4653</v>
      </c>
      <c r="J19" s="13">
        <v>18321</v>
      </c>
      <c r="K19" s="11">
        <f t="shared" si="4"/>
        <v>270727</v>
      </c>
    </row>
    <row r="20" spans="1:11" ht="17.25" customHeight="1">
      <c r="A20" s="16" t="s">
        <v>23</v>
      </c>
      <c r="B20" s="11">
        <f>+B21+B22+B23</f>
        <v>102478</v>
      </c>
      <c r="C20" s="11">
        <f aca="true" t="shared" si="6" ref="C20:J20">+C21+C22+C23</f>
        <v>110537</v>
      </c>
      <c r="D20" s="11">
        <f t="shared" si="6"/>
        <v>136640</v>
      </c>
      <c r="E20" s="11">
        <f t="shared" si="6"/>
        <v>74038</v>
      </c>
      <c r="F20" s="11">
        <f t="shared" si="6"/>
        <v>135513</v>
      </c>
      <c r="G20" s="11">
        <f t="shared" si="6"/>
        <v>238405</v>
      </c>
      <c r="H20" s="11">
        <f t="shared" si="6"/>
        <v>73044</v>
      </c>
      <c r="I20" s="11">
        <f t="shared" si="6"/>
        <v>17011</v>
      </c>
      <c r="J20" s="11">
        <f t="shared" si="6"/>
        <v>49966</v>
      </c>
      <c r="K20" s="11">
        <f t="shared" si="4"/>
        <v>937632</v>
      </c>
    </row>
    <row r="21" spans="1:12" ht="17.25" customHeight="1">
      <c r="A21" s="12" t="s">
        <v>24</v>
      </c>
      <c r="B21" s="13">
        <v>52928</v>
      </c>
      <c r="C21" s="13">
        <v>62807</v>
      </c>
      <c r="D21" s="13">
        <v>77793</v>
      </c>
      <c r="E21" s="13">
        <v>41532</v>
      </c>
      <c r="F21" s="13">
        <v>72843</v>
      </c>
      <c r="G21" s="13">
        <v>115081</v>
      </c>
      <c r="H21" s="13">
        <v>37997</v>
      </c>
      <c r="I21" s="13">
        <v>10317</v>
      </c>
      <c r="J21" s="13">
        <v>27607</v>
      </c>
      <c r="K21" s="11">
        <f t="shared" si="4"/>
        <v>498905</v>
      </c>
      <c r="L21" s="52"/>
    </row>
    <row r="22" spans="1:12" ht="17.25" customHeight="1">
      <c r="A22" s="12" t="s">
        <v>25</v>
      </c>
      <c r="B22" s="13">
        <v>46366</v>
      </c>
      <c r="C22" s="13">
        <v>44084</v>
      </c>
      <c r="D22" s="13">
        <v>55095</v>
      </c>
      <c r="E22" s="13">
        <v>30467</v>
      </c>
      <c r="F22" s="13">
        <v>59451</v>
      </c>
      <c r="G22" s="13">
        <v>118432</v>
      </c>
      <c r="H22" s="13">
        <v>32593</v>
      </c>
      <c r="I22" s="13">
        <v>6179</v>
      </c>
      <c r="J22" s="13">
        <v>21174</v>
      </c>
      <c r="K22" s="11">
        <f t="shared" si="4"/>
        <v>413841</v>
      </c>
      <c r="L22" s="52"/>
    </row>
    <row r="23" spans="1:11" ht="17.25" customHeight="1">
      <c r="A23" s="12" t="s">
        <v>26</v>
      </c>
      <c r="B23" s="13">
        <v>3184</v>
      </c>
      <c r="C23" s="13">
        <v>3646</v>
      </c>
      <c r="D23" s="13">
        <v>3752</v>
      </c>
      <c r="E23" s="13">
        <v>2039</v>
      </c>
      <c r="F23" s="13">
        <v>3219</v>
      </c>
      <c r="G23" s="13">
        <v>4892</v>
      </c>
      <c r="H23" s="13">
        <v>2454</v>
      </c>
      <c r="I23" s="13">
        <v>515</v>
      </c>
      <c r="J23" s="13">
        <v>1185</v>
      </c>
      <c r="K23" s="11">
        <f t="shared" si="4"/>
        <v>24886</v>
      </c>
    </row>
    <row r="24" spans="1:11" ht="17.25" customHeight="1">
      <c r="A24" s="16" t="s">
        <v>27</v>
      </c>
      <c r="B24" s="13">
        <v>34953</v>
      </c>
      <c r="C24" s="13">
        <v>51450</v>
      </c>
      <c r="D24" s="13">
        <v>60768</v>
      </c>
      <c r="E24" s="13">
        <v>31925</v>
      </c>
      <c r="F24" s="13">
        <v>42689</v>
      </c>
      <c r="G24" s="13">
        <v>48109</v>
      </c>
      <c r="H24" s="13">
        <v>21998</v>
      </c>
      <c r="I24" s="13">
        <v>9823</v>
      </c>
      <c r="J24" s="13">
        <v>26939</v>
      </c>
      <c r="K24" s="11">
        <f t="shared" si="4"/>
        <v>328654</v>
      </c>
    </row>
    <row r="25" spans="1:12" ht="17.25" customHeight="1">
      <c r="A25" s="12" t="s">
        <v>28</v>
      </c>
      <c r="B25" s="13">
        <v>22370</v>
      </c>
      <c r="C25" s="13">
        <v>32928</v>
      </c>
      <c r="D25" s="13">
        <v>38892</v>
      </c>
      <c r="E25" s="13">
        <v>20432</v>
      </c>
      <c r="F25" s="13">
        <v>27321</v>
      </c>
      <c r="G25" s="13">
        <v>30790</v>
      </c>
      <c r="H25" s="13">
        <v>14079</v>
      </c>
      <c r="I25" s="13">
        <v>6287</v>
      </c>
      <c r="J25" s="13">
        <v>17241</v>
      </c>
      <c r="K25" s="11">
        <f t="shared" si="4"/>
        <v>210340</v>
      </c>
      <c r="L25" s="52"/>
    </row>
    <row r="26" spans="1:12" ht="17.25" customHeight="1">
      <c r="A26" s="12" t="s">
        <v>29</v>
      </c>
      <c r="B26" s="13">
        <v>12583</v>
      </c>
      <c r="C26" s="13">
        <v>18522</v>
      </c>
      <c r="D26" s="13">
        <v>21876</v>
      </c>
      <c r="E26" s="13">
        <v>11493</v>
      </c>
      <c r="F26" s="13">
        <v>15368</v>
      </c>
      <c r="G26" s="13">
        <v>17319</v>
      </c>
      <c r="H26" s="13">
        <v>7919</v>
      </c>
      <c r="I26" s="13">
        <v>3536</v>
      </c>
      <c r="J26" s="13">
        <v>9698</v>
      </c>
      <c r="K26" s="11">
        <f t="shared" si="4"/>
        <v>118314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3179</v>
      </c>
      <c r="I27" s="11">
        <v>0</v>
      </c>
      <c r="J27" s="11">
        <v>0</v>
      </c>
      <c r="K27" s="11">
        <f t="shared" si="4"/>
        <v>3179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21109.06</v>
      </c>
      <c r="I35" s="19">
        <v>0</v>
      </c>
      <c r="J35" s="19">
        <v>0</v>
      </c>
      <c r="K35" s="23">
        <f>SUM(B35:J35)</f>
        <v>21109.06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919320.5900000001</v>
      </c>
      <c r="C47" s="22">
        <f aca="true" t="shared" si="11" ref="C47:H47">+C48+C57</f>
        <v>1332689.06</v>
      </c>
      <c r="D47" s="22">
        <f t="shared" si="11"/>
        <v>1660260.47</v>
      </c>
      <c r="E47" s="22">
        <f t="shared" si="11"/>
        <v>819840.98</v>
      </c>
      <c r="F47" s="22">
        <f t="shared" si="11"/>
        <v>1198415.96</v>
      </c>
      <c r="G47" s="22">
        <f t="shared" si="11"/>
        <v>1612642.02</v>
      </c>
      <c r="H47" s="22">
        <f t="shared" si="11"/>
        <v>785535.8900000001</v>
      </c>
      <c r="I47" s="22">
        <f>+I48+I57</f>
        <v>293152.08999999997</v>
      </c>
      <c r="J47" s="22">
        <f>+J48+J57</f>
        <v>561195.29</v>
      </c>
      <c r="K47" s="22">
        <f>SUM(B47:J47)</f>
        <v>9183052.350000001</v>
      </c>
    </row>
    <row r="48" spans="1:11" ht="17.25" customHeight="1">
      <c r="A48" s="16" t="s">
        <v>115</v>
      </c>
      <c r="B48" s="23">
        <f>SUM(B49:B56)</f>
        <v>902011.56</v>
      </c>
      <c r="C48" s="23">
        <f aca="true" t="shared" si="12" ref="C48:J48">SUM(C49:C56)</f>
        <v>1310738.3800000001</v>
      </c>
      <c r="D48" s="23">
        <f t="shared" si="12"/>
        <v>1635028.24</v>
      </c>
      <c r="E48" s="23">
        <f t="shared" si="12"/>
        <v>798953.0599999999</v>
      </c>
      <c r="F48" s="23">
        <f t="shared" si="12"/>
        <v>1176599.82</v>
      </c>
      <c r="G48" s="23">
        <f t="shared" si="12"/>
        <v>1585073.6300000001</v>
      </c>
      <c r="H48" s="23">
        <f t="shared" si="12"/>
        <v>766942.5900000001</v>
      </c>
      <c r="I48" s="23">
        <f t="shared" si="12"/>
        <v>293152.08999999997</v>
      </c>
      <c r="J48" s="23">
        <f t="shared" si="12"/>
        <v>548286</v>
      </c>
      <c r="K48" s="23">
        <f aca="true" t="shared" si="13" ref="K48:K57">SUM(B48:J48)</f>
        <v>9016785.370000001</v>
      </c>
    </row>
    <row r="49" spans="1:11" ht="17.25" customHeight="1">
      <c r="A49" s="34" t="s">
        <v>46</v>
      </c>
      <c r="B49" s="23">
        <f aca="true" t="shared" si="14" ref="B49:H49">ROUND(B30*B7,2)</f>
        <v>899594.65</v>
      </c>
      <c r="C49" s="23">
        <f t="shared" si="14"/>
        <v>1304243.53</v>
      </c>
      <c r="D49" s="23">
        <f t="shared" si="14"/>
        <v>1631131.44</v>
      </c>
      <c r="E49" s="23">
        <f t="shared" si="14"/>
        <v>796803.82</v>
      </c>
      <c r="F49" s="23">
        <f t="shared" si="14"/>
        <v>1173335.74</v>
      </c>
      <c r="G49" s="23">
        <f t="shared" si="14"/>
        <v>1580264.44</v>
      </c>
      <c r="H49" s="23">
        <f t="shared" si="14"/>
        <v>743386.69</v>
      </c>
      <c r="I49" s="23">
        <f>ROUND(I30*I7,2)</f>
        <v>292086.37</v>
      </c>
      <c r="J49" s="23">
        <f>ROUND(J30*J7,2)</f>
        <v>546068.96</v>
      </c>
      <c r="K49" s="23">
        <f t="shared" si="13"/>
        <v>8966915.64</v>
      </c>
    </row>
    <row r="50" spans="1:11" ht="17.25" customHeight="1">
      <c r="A50" s="34" t="s">
        <v>47</v>
      </c>
      <c r="B50" s="19">
        <v>0</v>
      </c>
      <c r="C50" s="23">
        <f>ROUND(C31*C7,2)</f>
        <v>2899.09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2899.09</v>
      </c>
    </row>
    <row r="51" spans="1:11" ht="17.25" customHeight="1">
      <c r="A51" s="68" t="s">
        <v>108</v>
      </c>
      <c r="B51" s="69">
        <f aca="true" t="shared" si="15" ref="B51:H51">ROUND(B32*B7,2)</f>
        <v>-1674.77</v>
      </c>
      <c r="C51" s="69">
        <f t="shared" si="15"/>
        <v>-2177.96</v>
      </c>
      <c r="D51" s="69">
        <f t="shared" si="15"/>
        <v>-2463.28</v>
      </c>
      <c r="E51" s="69">
        <f t="shared" si="15"/>
        <v>-1296.16</v>
      </c>
      <c r="F51" s="69">
        <f t="shared" si="15"/>
        <v>-2017.44</v>
      </c>
      <c r="G51" s="69">
        <f t="shared" si="15"/>
        <v>-2620.89</v>
      </c>
      <c r="H51" s="69">
        <f t="shared" si="15"/>
        <v>-1268.2</v>
      </c>
      <c r="I51" s="19">
        <v>0</v>
      </c>
      <c r="J51" s="19">
        <v>0</v>
      </c>
      <c r="K51" s="69">
        <f>SUM(B51:J51)</f>
        <v>-13518.7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21109.06</v>
      </c>
      <c r="I53" s="31">
        <f>+I35</f>
        <v>0</v>
      </c>
      <c r="J53" s="31">
        <f>+J35</f>
        <v>0</v>
      </c>
      <c r="K53" s="23">
        <f t="shared" si="13"/>
        <v>21109.06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-105833</v>
      </c>
      <c r="C61" s="35">
        <f t="shared" si="16"/>
        <v>-163977.09</v>
      </c>
      <c r="D61" s="35">
        <f t="shared" si="16"/>
        <v>-150697.18</v>
      </c>
      <c r="E61" s="35">
        <f t="shared" si="16"/>
        <v>-104482.68</v>
      </c>
      <c r="F61" s="35">
        <f t="shared" si="16"/>
        <v>-111190.65</v>
      </c>
      <c r="G61" s="35">
        <f t="shared" si="16"/>
        <v>-131432.93</v>
      </c>
      <c r="H61" s="35">
        <f t="shared" si="16"/>
        <v>-108199</v>
      </c>
      <c r="I61" s="35">
        <f t="shared" si="16"/>
        <v>-28021.9</v>
      </c>
      <c r="J61" s="35">
        <f t="shared" si="16"/>
        <v>-61684.4</v>
      </c>
      <c r="K61" s="35">
        <f>SUM(B61:J61)</f>
        <v>-965518.8300000001</v>
      </c>
    </row>
    <row r="62" spans="1:11" ht="18.75" customHeight="1">
      <c r="A62" s="16" t="s">
        <v>77</v>
      </c>
      <c r="B62" s="35">
        <f aca="true" t="shared" si="17" ref="B62:J62">B63+B64+B65+B66+B67+B68</f>
        <v>-105833</v>
      </c>
      <c r="C62" s="35">
        <f t="shared" si="17"/>
        <v>-163863</v>
      </c>
      <c r="D62" s="35">
        <f t="shared" si="17"/>
        <v>-149618</v>
      </c>
      <c r="E62" s="35">
        <f t="shared" si="17"/>
        <v>-97678</v>
      </c>
      <c r="F62" s="35">
        <f t="shared" si="17"/>
        <v>-110810</v>
      </c>
      <c r="G62" s="35">
        <f t="shared" si="17"/>
        <v>-131421.5</v>
      </c>
      <c r="H62" s="35">
        <f t="shared" si="17"/>
        <v>-108199</v>
      </c>
      <c r="I62" s="35">
        <f t="shared" si="17"/>
        <v>-22207.5</v>
      </c>
      <c r="J62" s="35">
        <f t="shared" si="17"/>
        <v>-51639</v>
      </c>
      <c r="K62" s="35">
        <f aca="true" t="shared" si="18" ref="K62:K98">SUM(B62:J62)</f>
        <v>-941269</v>
      </c>
    </row>
    <row r="63" spans="1:11" ht="18.75" customHeight="1">
      <c r="A63" s="12" t="s">
        <v>78</v>
      </c>
      <c r="B63" s="35">
        <f>-ROUND(B9*$D$3,2)</f>
        <v>-105833</v>
      </c>
      <c r="C63" s="35">
        <f aca="true" t="shared" si="19" ref="C63:J63">-ROUND(C9*$D$3,2)</f>
        <v>-163863</v>
      </c>
      <c r="D63" s="35">
        <f t="shared" si="19"/>
        <v>-149618</v>
      </c>
      <c r="E63" s="35">
        <f t="shared" si="19"/>
        <v>-97678</v>
      </c>
      <c r="F63" s="35">
        <f t="shared" si="19"/>
        <v>-110810</v>
      </c>
      <c r="G63" s="35">
        <f t="shared" si="19"/>
        <v>-131421.5</v>
      </c>
      <c r="H63" s="35">
        <f t="shared" si="19"/>
        <v>-108199</v>
      </c>
      <c r="I63" s="35">
        <f t="shared" si="19"/>
        <v>-22207.5</v>
      </c>
      <c r="J63" s="35">
        <f t="shared" si="19"/>
        <v>-51639</v>
      </c>
      <c r="K63" s="35">
        <f t="shared" si="18"/>
        <v>-941269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-6804.68</v>
      </c>
      <c r="F69" s="35">
        <f t="shared" si="20"/>
        <v>-380.65</v>
      </c>
      <c r="G69" s="35">
        <f t="shared" si="20"/>
        <v>-11.43</v>
      </c>
      <c r="H69" s="35">
        <f t="shared" si="20"/>
        <v>0</v>
      </c>
      <c r="I69" s="35">
        <f t="shared" si="20"/>
        <v>-5814.4</v>
      </c>
      <c r="J69" s="35">
        <f t="shared" si="20"/>
        <v>-10045.4</v>
      </c>
      <c r="K69" s="35">
        <f t="shared" si="18"/>
        <v>-24249.83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-6804.68</v>
      </c>
      <c r="F93" s="19">
        <v>0</v>
      </c>
      <c r="G93" s="19">
        <v>0</v>
      </c>
      <c r="H93" s="19">
        <v>0</v>
      </c>
      <c r="I93" s="48">
        <v>-3693.72</v>
      </c>
      <c r="J93" s="48">
        <v>-10045.4</v>
      </c>
      <c r="K93" s="48">
        <f t="shared" si="18"/>
        <v>-20543.8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813487.5900000001</v>
      </c>
      <c r="C101" s="24">
        <f t="shared" si="21"/>
        <v>1168711.97</v>
      </c>
      <c r="D101" s="24">
        <f t="shared" si="21"/>
        <v>1509563.29</v>
      </c>
      <c r="E101" s="24">
        <f t="shared" si="21"/>
        <v>715358.2999999999</v>
      </c>
      <c r="F101" s="24">
        <f t="shared" si="21"/>
        <v>1087225.31</v>
      </c>
      <c r="G101" s="24">
        <f t="shared" si="21"/>
        <v>1481209.09</v>
      </c>
      <c r="H101" s="24">
        <f t="shared" si="21"/>
        <v>677336.8900000001</v>
      </c>
      <c r="I101" s="24">
        <f>+I102+I103</f>
        <v>265130.18999999994</v>
      </c>
      <c r="J101" s="24">
        <f>+J102+J103</f>
        <v>499510.88999999996</v>
      </c>
      <c r="K101" s="48">
        <f>SUM(B101:J101)</f>
        <v>8217533.5200000005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796178.56</v>
      </c>
      <c r="C102" s="24">
        <f t="shared" si="22"/>
        <v>1146761.29</v>
      </c>
      <c r="D102" s="24">
        <f t="shared" si="22"/>
        <v>1484331.06</v>
      </c>
      <c r="E102" s="24">
        <f t="shared" si="22"/>
        <v>694470.3799999999</v>
      </c>
      <c r="F102" s="24">
        <f t="shared" si="22"/>
        <v>1065409.1700000002</v>
      </c>
      <c r="G102" s="24">
        <f t="shared" si="22"/>
        <v>1453640.7000000002</v>
      </c>
      <c r="H102" s="24">
        <f t="shared" si="22"/>
        <v>658743.5900000001</v>
      </c>
      <c r="I102" s="24">
        <f t="shared" si="22"/>
        <v>265130.18999999994</v>
      </c>
      <c r="J102" s="24">
        <f t="shared" si="22"/>
        <v>486601.6</v>
      </c>
      <c r="K102" s="48">
        <f>SUM(B102:J102)</f>
        <v>8051266.539999999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8217533.51</v>
      </c>
      <c r="L109" s="54"/>
    </row>
    <row r="110" spans="1:11" ht="18.75" customHeight="1">
      <c r="A110" s="26" t="s">
        <v>73</v>
      </c>
      <c r="B110" s="27">
        <v>105521.46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105521.46</v>
      </c>
    </row>
    <row r="111" spans="1:11" ht="18.75" customHeight="1">
      <c r="A111" s="26" t="s">
        <v>74</v>
      </c>
      <c r="B111" s="27">
        <v>707966.13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707966.13</v>
      </c>
    </row>
    <row r="112" spans="1:11" ht="18.75" customHeight="1">
      <c r="A112" s="26" t="s">
        <v>75</v>
      </c>
      <c r="B112" s="40">
        <v>0</v>
      </c>
      <c r="C112" s="27">
        <f>+C101</f>
        <v>1168711.97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1168711.97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1509563.29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1509563.29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715358.2999999999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715358.2999999999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208329.49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208329.49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391564.34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391564.34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57545.41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57545.41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429786.06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429786.06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460103.56</v>
      </c>
      <c r="H119" s="40">
        <v>0</v>
      </c>
      <c r="I119" s="40">
        <v>0</v>
      </c>
      <c r="J119" s="40">
        <v>0</v>
      </c>
      <c r="K119" s="41">
        <f t="shared" si="24"/>
        <v>460103.56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37560.58</v>
      </c>
      <c r="H120" s="40">
        <v>0</v>
      </c>
      <c r="I120" s="40">
        <v>0</v>
      </c>
      <c r="J120" s="40">
        <v>0</v>
      </c>
      <c r="K120" s="41">
        <f t="shared" si="24"/>
        <v>37560.58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236352.63</v>
      </c>
      <c r="H121" s="40">
        <v>0</v>
      </c>
      <c r="I121" s="40">
        <v>0</v>
      </c>
      <c r="J121" s="40">
        <v>0</v>
      </c>
      <c r="K121" s="41">
        <f t="shared" si="24"/>
        <v>236352.63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197566.44</v>
      </c>
      <c r="H122" s="40">
        <v>0</v>
      </c>
      <c r="I122" s="40">
        <v>0</v>
      </c>
      <c r="J122" s="40">
        <v>0</v>
      </c>
      <c r="K122" s="41">
        <f t="shared" si="24"/>
        <v>197566.44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549625.87</v>
      </c>
      <c r="H123" s="40">
        <v>0</v>
      </c>
      <c r="I123" s="40">
        <v>0</v>
      </c>
      <c r="J123" s="40">
        <v>0</v>
      </c>
      <c r="K123" s="41">
        <f t="shared" si="24"/>
        <v>549625.87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241884.18</v>
      </c>
      <c r="I124" s="40">
        <v>0</v>
      </c>
      <c r="J124" s="40">
        <v>0</v>
      </c>
      <c r="K124" s="41">
        <f t="shared" si="24"/>
        <v>241884.18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435452.72</v>
      </c>
      <c r="I125" s="40">
        <v>0</v>
      </c>
      <c r="J125" s="40">
        <v>0</v>
      </c>
      <c r="K125" s="41">
        <f t="shared" si="24"/>
        <v>435452.72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265130.19</v>
      </c>
      <c r="J126" s="40">
        <v>0</v>
      </c>
      <c r="K126" s="41">
        <f t="shared" si="24"/>
        <v>265130.19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499510.89</v>
      </c>
      <c r="K127" s="44">
        <f t="shared" si="24"/>
        <v>499510.89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2015-10-08T18:55:36Z</dcterms:modified>
  <cp:category/>
  <cp:version/>
  <cp:contentType/>
  <cp:contentStatus/>
</cp:coreProperties>
</file>