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<sst xmlns="http://schemas.openxmlformats.org/spreadsheetml/2006/main" count="128" uniqueCount="128">
  <si>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</si>
  <si>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</si>
  <si>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</si>
  <si>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</si>
  <si>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</si>
  <si>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</si>
  <si>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</si>
  <si>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</si>
  <si>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</si>
  <si>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</si>
  <si>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</si>
  <si>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</si>
  <si>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</si>
  <si>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</si>
  <si>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</si>
  <si>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</si>
  <si>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</si>
  <si>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</si>
  <si>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</si>
  <si>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</si>
  <si>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</si>
  <si>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</si>
  <si>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</si>
  <si>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</si>
  <si>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</si>
  <si>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</si>
  <si>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</si>
  <si>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</si>
  <si>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</si>
  <si>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</si>
  <si>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</si>
  <si>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</si>
  <si>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</si>
  <si>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</si>
  <si>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</si>
  <si>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</si>
  <si>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</si>
  <si>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</si>
  <si>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</si>
  <si>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</si>
  <si>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</si>
  <si>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</si>
  <si>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</si>
  <si>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</si>
  <si>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</si>
  <si>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</si>
  <si>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</si>
  <si>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</si>
  <si>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</si>
  <si>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</si>
  <si>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</si>
  <si>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</si>
  <si>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</si>
  <si>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</si>
  <si>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</si>
  <si>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</si>
  <si>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</si>
  <si>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</si>
  <si>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</si>
  <si>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</si>
  <si>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</si>
  <si>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</si>
  <si>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</si>
  <si>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</si>
  <si>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</si>
  <si>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</si>
  <si>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</si>
  <si>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</si>
  <si>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</si>
  <si>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</si>
  <si>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</si>
  <si>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</si>
  <si>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</si>
  <si>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</si>
  <si>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</si>
  <si>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</si>
  <si>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</si>
  <si>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</si>
  <si>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</si>
  <si>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</si>
  <si>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</si>
  <si>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</si>
  <si>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</si>
  <si>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</si>
  <si>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</si>
  <si>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</si>
  <si>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</si>
  <si>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</si>
  <si>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</si>
  <si>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</si>
  <si>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</si>
  <si>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</si>
  <si>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</si>
  <si>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</si>
  <si>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</si>
  <si>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</si>
  <si>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</si>
  <si>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</si>
  <si>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</si>
  <si>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</si>
  <si>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</si>
  <si>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</si>
  <si>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</si>
  <si>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</si>
  <si>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</si>
  <si>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</si>
  <si>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</si>
  <si>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</si>
  <si>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</si>
  <si>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</si>
  <si>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</si>
  <si>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</si>
  <si>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</si>
  <si>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</si>
  <si>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</si>
  <si>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</si>
  <si>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</si>
  <si>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</si>
  <si>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</si>
  <si>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</si>
  <si>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</si>
  <si>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</si>
  <si>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</si>
  <si>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</si>
  <si>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31/03/15 - VENCIMENTO 08/04/15</t>
  </si>
  <si>
    <t>6.3. Revisão de Remuneração pelo Transporte Coletivo  (1)</t>
  </si>
  <si>
    <t>Nota:</t>
  </si>
  <si>
    <t>(1) - Passageiros transportados, processados pelo sistema de bilhetagem eletrônica, referentes ao dia 13/03/15. (185.452 passageiros).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</si>
</sst>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96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8" t="s">
        <v>95</v>
      </c>
      <c r="J5" s="78" t="s">
        <v>94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615402</v>
      </c>
      <c r="C7" s="9">
        <f t="shared" si="0"/>
        <v>815748</v>
      </c>
      <c r="D7" s="9">
        <f t="shared" si="0"/>
        <v>853089</v>
      </c>
      <c r="E7" s="9">
        <f t="shared" si="0"/>
        <v>566910</v>
      </c>
      <c r="F7" s="9">
        <f t="shared" si="0"/>
        <v>759834</v>
      </c>
      <c r="G7" s="9">
        <f t="shared" si="0"/>
        <v>1248949</v>
      </c>
      <c r="H7" s="9">
        <f t="shared" si="0"/>
        <v>579268</v>
      </c>
      <c r="I7" s="9">
        <f t="shared" si="0"/>
        <v>129868</v>
      </c>
      <c r="J7" s="9">
        <f t="shared" si="0"/>
        <v>313406</v>
      </c>
      <c r="K7" s="9">
        <f t="shared" si="0"/>
        <v>5882474</v>
      </c>
      <c r="L7" s="52"/>
    </row>
    <row r="8" spans="1:11" ht="17.25" customHeight="1">
      <c r="A8" s="10" t="s">
        <v>102</v>
      </c>
      <c r="B8" s="11">
        <f>B9+B12+B16</f>
        <v>365991</v>
      </c>
      <c r="C8" s="11">
        <f aca="true" t="shared" si="1" ref="C8:J8">C9+C12+C16</f>
        <v>497649</v>
      </c>
      <c r="D8" s="11">
        <f t="shared" si="1"/>
        <v>488878</v>
      </c>
      <c r="E8" s="11">
        <f t="shared" si="1"/>
        <v>339825</v>
      </c>
      <c r="F8" s="11">
        <f t="shared" si="1"/>
        <v>430918</v>
      </c>
      <c r="G8" s="11">
        <f t="shared" si="1"/>
        <v>692637</v>
      </c>
      <c r="H8" s="11">
        <f t="shared" si="1"/>
        <v>361969</v>
      </c>
      <c r="I8" s="11">
        <f t="shared" si="1"/>
        <v>70989</v>
      </c>
      <c r="J8" s="11">
        <f t="shared" si="1"/>
        <v>178256</v>
      </c>
      <c r="K8" s="11">
        <f>SUM(B8:J8)</f>
        <v>3427112</v>
      </c>
    </row>
    <row r="9" spans="1:11" ht="17.25" customHeight="1">
      <c r="A9" s="15" t="s">
        <v>17</v>
      </c>
      <c r="B9" s="13">
        <f>+B10+B11</f>
        <v>50463</v>
      </c>
      <c r="C9" s="13">
        <f aca="true" t="shared" si="2" ref="C9:J9">+C10+C11</f>
        <v>72003</v>
      </c>
      <c r="D9" s="13">
        <f t="shared" si="2"/>
        <v>64469</v>
      </c>
      <c r="E9" s="13">
        <f t="shared" si="2"/>
        <v>46751</v>
      </c>
      <c r="F9" s="13">
        <f t="shared" si="2"/>
        <v>52745</v>
      </c>
      <c r="G9" s="13">
        <f t="shared" si="2"/>
        <v>67736</v>
      </c>
      <c r="H9" s="13">
        <f t="shared" si="2"/>
        <v>62010</v>
      </c>
      <c r="I9" s="13">
        <f t="shared" si="2"/>
        <v>11431</v>
      </c>
      <c r="J9" s="13">
        <f t="shared" si="2"/>
        <v>20847</v>
      </c>
      <c r="K9" s="11">
        <f>SUM(B9:J9)</f>
        <v>448455</v>
      </c>
    </row>
    <row r="10" spans="1:11" ht="17.25" customHeight="1">
      <c r="A10" s="29" t="s">
        <v>18</v>
      </c>
      <c r="B10" s="13">
        <v>50463</v>
      </c>
      <c r="C10" s="13">
        <v>72003</v>
      </c>
      <c r="D10" s="13">
        <v>64469</v>
      </c>
      <c r="E10" s="13">
        <v>46751</v>
      </c>
      <c r="F10" s="13">
        <v>52745</v>
      </c>
      <c r="G10" s="13">
        <v>67736</v>
      </c>
      <c r="H10" s="13">
        <v>62010</v>
      </c>
      <c r="I10" s="13">
        <v>11431</v>
      </c>
      <c r="J10" s="13">
        <v>20847</v>
      </c>
      <c r="K10" s="11">
        <f>SUM(B10:J10)</f>
        <v>448455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282763</v>
      </c>
      <c r="C12" s="17">
        <f t="shared" si="3"/>
        <v>380905</v>
      </c>
      <c r="D12" s="17">
        <f t="shared" si="3"/>
        <v>383248</v>
      </c>
      <c r="E12" s="17">
        <f t="shared" si="3"/>
        <v>265325</v>
      </c>
      <c r="F12" s="17">
        <f t="shared" si="3"/>
        <v>341296</v>
      </c>
      <c r="G12" s="17">
        <f t="shared" si="3"/>
        <v>568956</v>
      </c>
      <c r="H12" s="17">
        <f t="shared" si="3"/>
        <v>272830</v>
      </c>
      <c r="I12" s="17">
        <f t="shared" si="3"/>
        <v>52562</v>
      </c>
      <c r="J12" s="17">
        <f t="shared" si="3"/>
        <v>142307</v>
      </c>
      <c r="K12" s="11">
        <f aca="true" t="shared" si="4" ref="K12:K27">SUM(B12:J12)</f>
        <v>2690192</v>
      </c>
    </row>
    <row r="13" spans="1:13" ht="17.25" customHeight="1">
      <c r="A13" s="14" t="s">
        <v>20</v>
      </c>
      <c r="B13" s="13">
        <v>137694</v>
      </c>
      <c r="C13" s="13">
        <v>197240</v>
      </c>
      <c r="D13" s="13">
        <v>200577</v>
      </c>
      <c r="E13" s="13">
        <v>137122</v>
      </c>
      <c r="F13" s="13">
        <v>176729</v>
      </c>
      <c r="G13" s="13">
        <v>279723</v>
      </c>
      <c r="H13" s="13">
        <v>131349</v>
      </c>
      <c r="I13" s="13">
        <v>28783</v>
      </c>
      <c r="J13" s="13">
        <v>75611</v>
      </c>
      <c r="K13" s="11">
        <f t="shared" si="4"/>
        <v>1364828</v>
      </c>
      <c r="L13" s="52"/>
      <c r="M13" s="53"/>
    </row>
    <row r="14" spans="1:12" ht="17.25" customHeight="1">
      <c r="A14" s="14" t="s">
        <v>21</v>
      </c>
      <c r="B14" s="13">
        <v>127088</v>
      </c>
      <c r="C14" s="13">
        <v>157371</v>
      </c>
      <c r="D14" s="13">
        <v>156659</v>
      </c>
      <c r="E14" s="13">
        <v>111466</v>
      </c>
      <c r="F14" s="13">
        <v>144928</v>
      </c>
      <c r="G14" s="13">
        <v>260783</v>
      </c>
      <c r="H14" s="13">
        <v>121332</v>
      </c>
      <c r="I14" s="13">
        <v>19261</v>
      </c>
      <c r="J14" s="13">
        <v>57959</v>
      </c>
      <c r="K14" s="11">
        <f t="shared" si="4"/>
        <v>1156847</v>
      </c>
      <c r="L14" s="52"/>
    </row>
    <row r="15" spans="1:11" ht="17.25" customHeight="1">
      <c r="A15" s="14" t="s">
        <v>22</v>
      </c>
      <c r="B15" s="13">
        <v>17981</v>
      </c>
      <c r="C15" s="13">
        <v>26294</v>
      </c>
      <c r="D15" s="13">
        <v>26012</v>
      </c>
      <c r="E15" s="13">
        <v>16737</v>
      </c>
      <c r="F15" s="13">
        <v>19639</v>
      </c>
      <c r="G15" s="13">
        <v>28450</v>
      </c>
      <c r="H15" s="13">
        <v>20149</v>
      </c>
      <c r="I15" s="13">
        <v>4518</v>
      </c>
      <c r="J15" s="13">
        <v>8737</v>
      </c>
      <c r="K15" s="11">
        <f t="shared" si="4"/>
        <v>168517</v>
      </c>
    </row>
    <row r="16" spans="1:11" ht="17.25" customHeight="1">
      <c r="A16" s="15" t="s">
        <v>98</v>
      </c>
      <c r="B16" s="13">
        <f>B17+B18+B19</f>
        <v>32765</v>
      </c>
      <c r="C16" s="13">
        <f aca="true" t="shared" si="5" ref="C16:J16">C17+C18+C19</f>
        <v>44741</v>
      </c>
      <c r="D16" s="13">
        <f t="shared" si="5"/>
        <v>41161</v>
      </c>
      <c r="E16" s="13">
        <f t="shared" si="5"/>
        <v>27749</v>
      </c>
      <c r="F16" s="13">
        <f t="shared" si="5"/>
        <v>36877</v>
      </c>
      <c r="G16" s="13">
        <f t="shared" si="5"/>
        <v>55945</v>
      </c>
      <c r="H16" s="13">
        <f t="shared" si="5"/>
        <v>27129</v>
      </c>
      <c r="I16" s="13">
        <f t="shared" si="5"/>
        <v>6996</v>
      </c>
      <c r="J16" s="13">
        <f t="shared" si="5"/>
        <v>15102</v>
      </c>
      <c r="K16" s="11">
        <f t="shared" si="4"/>
        <v>288465</v>
      </c>
    </row>
    <row r="17" spans="1:11" ht="17.25" customHeight="1">
      <c r="A17" s="14" t="s">
        <v>99</v>
      </c>
      <c r="B17" s="13">
        <v>9562</v>
      </c>
      <c r="C17" s="13">
        <v>13201</v>
      </c>
      <c r="D17" s="13">
        <v>11901</v>
      </c>
      <c r="E17" s="13">
        <v>9020</v>
      </c>
      <c r="F17" s="13">
        <v>12033</v>
      </c>
      <c r="G17" s="13">
        <v>20352</v>
      </c>
      <c r="H17" s="13">
        <v>10246</v>
      </c>
      <c r="I17" s="13">
        <v>2161</v>
      </c>
      <c r="J17" s="13">
        <v>4444</v>
      </c>
      <c r="K17" s="11">
        <f t="shared" si="4"/>
        <v>92920</v>
      </c>
    </row>
    <row r="18" spans="1:11" ht="17.25" customHeight="1">
      <c r="A18" s="14" t="s">
        <v>100</v>
      </c>
      <c r="B18" s="13">
        <v>1611</v>
      </c>
      <c r="C18" s="13">
        <v>1726</v>
      </c>
      <c r="D18" s="13">
        <v>1761</v>
      </c>
      <c r="E18" s="13">
        <v>1487</v>
      </c>
      <c r="F18" s="13">
        <v>1676</v>
      </c>
      <c r="G18" s="13">
        <v>3221</v>
      </c>
      <c r="H18" s="13">
        <v>1193</v>
      </c>
      <c r="I18" s="13">
        <v>343</v>
      </c>
      <c r="J18" s="13">
        <v>570</v>
      </c>
      <c r="K18" s="11">
        <f t="shared" si="4"/>
        <v>13588</v>
      </c>
    </row>
    <row r="19" spans="1:11" ht="17.25" customHeight="1">
      <c r="A19" s="14" t="s">
        <v>101</v>
      </c>
      <c r="B19" s="13">
        <v>21592</v>
      </c>
      <c r="C19" s="13">
        <v>29814</v>
      </c>
      <c r="D19" s="13">
        <v>27499</v>
      </c>
      <c r="E19" s="13">
        <v>17242</v>
      </c>
      <c r="F19" s="13">
        <v>23168</v>
      </c>
      <c r="G19" s="13">
        <v>32372</v>
      </c>
      <c r="H19" s="13">
        <v>15690</v>
      </c>
      <c r="I19" s="13">
        <v>4492</v>
      </c>
      <c r="J19" s="13">
        <v>10088</v>
      </c>
      <c r="K19" s="11">
        <f t="shared" si="4"/>
        <v>181957</v>
      </c>
    </row>
    <row r="20" spans="1:11" ht="17.25" customHeight="1">
      <c r="A20" s="16" t="s">
        <v>23</v>
      </c>
      <c r="B20" s="11">
        <f>+B21+B22+B23</f>
        <v>193560</v>
      </c>
      <c r="C20" s="11">
        <f aca="true" t="shared" si="6" ref="C20:J20">+C21+C22+C23</f>
        <v>228856</v>
      </c>
      <c r="D20" s="11">
        <f t="shared" si="6"/>
        <v>261912</v>
      </c>
      <c r="E20" s="11">
        <f t="shared" si="6"/>
        <v>164944</v>
      </c>
      <c r="F20" s="11">
        <f t="shared" si="6"/>
        <v>255812</v>
      </c>
      <c r="G20" s="11">
        <f t="shared" si="6"/>
        <v>467323</v>
      </c>
      <c r="H20" s="11">
        <f t="shared" si="6"/>
        <v>165438</v>
      </c>
      <c r="I20" s="11">
        <f t="shared" si="6"/>
        <v>40188</v>
      </c>
      <c r="J20" s="11">
        <f t="shared" si="6"/>
        <v>93198</v>
      </c>
      <c r="K20" s="11">
        <f t="shared" si="4"/>
        <v>1871231</v>
      </c>
    </row>
    <row r="21" spans="1:12" ht="17.25" customHeight="1">
      <c r="A21" s="12" t="s">
        <v>24</v>
      </c>
      <c r="B21" s="13">
        <v>106961</v>
      </c>
      <c r="C21" s="13">
        <v>138537</v>
      </c>
      <c r="D21" s="13">
        <v>157026</v>
      </c>
      <c r="E21" s="13">
        <v>98310</v>
      </c>
      <c r="F21" s="13">
        <v>150925</v>
      </c>
      <c r="G21" s="13">
        <v>257458</v>
      </c>
      <c r="H21" s="13">
        <v>96971</v>
      </c>
      <c r="I21" s="13">
        <v>25173</v>
      </c>
      <c r="J21" s="13">
        <v>55375</v>
      </c>
      <c r="K21" s="11">
        <f t="shared" si="4"/>
        <v>1086736</v>
      </c>
      <c r="L21" s="52"/>
    </row>
    <row r="22" spans="1:12" ht="17.25" customHeight="1">
      <c r="A22" s="12" t="s">
        <v>25</v>
      </c>
      <c r="B22" s="13">
        <v>77484</v>
      </c>
      <c r="C22" s="13">
        <v>79207</v>
      </c>
      <c r="D22" s="13">
        <v>91409</v>
      </c>
      <c r="E22" s="13">
        <v>59480</v>
      </c>
      <c r="F22" s="13">
        <v>94749</v>
      </c>
      <c r="G22" s="13">
        <v>192586</v>
      </c>
      <c r="H22" s="13">
        <v>60603</v>
      </c>
      <c r="I22" s="13">
        <v>12831</v>
      </c>
      <c r="J22" s="13">
        <v>33470</v>
      </c>
      <c r="K22" s="11">
        <f t="shared" si="4"/>
        <v>701819</v>
      </c>
      <c r="L22" s="52"/>
    </row>
    <row r="23" spans="1:11" ht="17.25" customHeight="1">
      <c r="A23" s="12" t="s">
        <v>26</v>
      </c>
      <c r="B23" s="13">
        <v>9115</v>
      </c>
      <c r="C23" s="13">
        <v>11112</v>
      </c>
      <c r="D23" s="13">
        <v>13477</v>
      </c>
      <c r="E23" s="13">
        <v>7154</v>
      </c>
      <c r="F23" s="13">
        <v>10138</v>
      </c>
      <c r="G23" s="13">
        <v>17279</v>
      </c>
      <c r="H23" s="13">
        <v>7864</v>
      </c>
      <c r="I23" s="13">
        <v>2184</v>
      </c>
      <c r="J23" s="13">
        <v>4353</v>
      </c>
      <c r="K23" s="11">
        <f t="shared" si="4"/>
        <v>82676</v>
      </c>
    </row>
    <row r="24" spans="1:11" ht="17.25" customHeight="1">
      <c r="A24" s="16" t="s">
        <v>27</v>
      </c>
      <c r="B24" s="13">
        <v>55851</v>
      </c>
      <c r="C24" s="13">
        <v>89243</v>
      </c>
      <c r="D24" s="13">
        <v>102299</v>
      </c>
      <c r="E24" s="13">
        <v>62141</v>
      </c>
      <c r="F24" s="13">
        <v>73104</v>
      </c>
      <c r="G24" s="13">
        <v>88989</v>
      </c>
      <c r="H24" s="13">
        <v>44915</v>
      </c>
      <c r="I24" s="13">
        <v>18691</v>
      </c>
      <c r="J24" s="13">
        <v>41952</v>
      </c>
      <c r="K24" s="11">
        <f t="shared" si="4"/>
        <v>577185</v>
      </c>
    </row>
    <row r="25" spans="1:12" ht="17.25" customHeight="1">
      <c r="A25" s="12" t="s">
        <v>28</v>
      </c>
      <c r="B25" s="13">
        <v>35745</v>
      </c>
      <c r="C25" s="13">
        <v>57116</v>
      </c>
      <c r="D25" s="13">
        <v>65471</v>
      </c>
      <c r="E25" s="13">
        <v>39770</v>
      </c>
      <c r="F25" s="13">
        <v>46787</v>
      </c>
      <c r="G25" s="13">
        <v>56953</v>
      </c>
      <c r="H25" s="13">
        <v>28746</v>
      </c>
      <c r="I25" s="13">
        <v>11962</v>
      </c>
      <c r="J25" s="13">
        <v>26849</v>
      </c>
      <c r="K25" s="11">
        <f t="shared" si="4"/>
        <v>369399</v>
      </c>
      <c r="L25" s="52"/>
    </row>
    <row r="26" spans="1:12" ht="17.25" customHeight="1">
      <c r="A26" s="12" t="s">
        <v>29</v>
      </c>
      <c r="B26" s="13">
        <v>20106</v>
      </c>
      <c r="C26" s="13">
        <v>32127</v>
      </c>
      <c r="D26" s="13">
        <v>36828</v>
      </c>
      <c r="E26" s="13">
        <v>22371</v>
      </c>
      <c r="F26" s="13">
        <v>26317</v>
      </c>
      <c r="G26" s="13">
        <v>32036</v>
      </c>
      <c r="H26" s="13">
        <v>16169</v>
      </c>
      <c r="I26" s="13">
        <v>6729</v>
      </c>
      <c r="J26" s="13">
        <v>15103</v>
      </c>
      <c r="K26" s="11">
        <f t="shared" si="4"/>
        <v>207786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6946</v>
      </c>
      <c r="I27" s="11">
        <v>0</v>
      </c>
      <c r="J27" s="11">
        <v>0</v>
      </c>
      <c r="K27" s="11">
        <f t="shared" si="4"/>
        <v>6946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2.40898148</v>
      </c>
      <c r="C29" s="59">
        <f aca="true" t="shared" si="7" ref="C29:J29">SUM(C30:C33)</f>
        <v>2.7482059999999997</v>
      </c>
      <c r="D29" s="59">
        <f t="shared" si="7"/>
        <v>3.09487421</v>
      </c>
      <c r="E29" s="59">
        <f t="shared" si="7"/>
        <v>2.6322787400000003</v>
      </c>
      <c r="F29" s="59">
        <f t="shared" si="7"/>
        <v>2.554743</v>
      </c>
      <c r="G29" s="59">
        <f t="shared" si="7"/>
        <v>2.19760992</v>
      </c>
      <c r="H29" s="59">
        <f t="shared" si="7"/>
        <v>2.5196</v>
      </c>
      <c r="I29" s="59">
        <f t="shared" si="7"/>
        <v>4.473838</v>
      </c>
      <c r="J29" s="59">
        <f t="shared" si="7"/>
        <v>2.65521029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108</v>
      </c>
      <c r="B32" s="61">
        <v>-0.00471852</v>
      </c>
      <c r="C32" s="61">
        <v>-0.0049</v>
      </c>
      <c r="D32" s="61">
        <v>-0.00462579</v>
      </c>
      <c r="E32" s="61">
        <v>-0.00372126</v>
      </c>
      <c r="F32" s="61">
        <v>-0.004257</v>
      </c>
      <c r="G32" s="61">
        <v>-0.00379008</v>
      </c>
      <c r="H32" s="61">
        <v>-0.0046</v>
      </c>
      <c r="I32" s="61">
        <v>-0.006862</v>
      </c>
      <c r="J32" s="61">
        <v>-0.00148971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10253.87</v>
      </c>
      <c r="I35" s="19">
        <v>0</v>
      </c>
      <c r="J35" s="19">
        <v>0</v>
      </c>
      <c r="K35" s="23">
        <f>SUM(B35:J35)</f>
        <v>10253.87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3929.04</v>
      </c>
      <c r="C39" s="23">
        <f aca="true" t="shared" si="8" ref="C39:J39">+C43</f>
        <v>5773.72</v>
      </c>
      <c r="D39" s="23">
        <f t="shared" si="8"/>
        <v>5251.56</v>
      </c>
      <c r="E39" s="19">
        <f t="shared" si="8"/>
        <v>2799.12</v>
      </c>
      <c r="F39" s="23">
        <f t="shared" si="8"/>
        <v>4708</v>
      </c>
      <c r="G39" s="23">
        <f t="shared" si="8"/>
        <v>6437.12</v>
      </c>
      <c r="H39" s="23">
        <f t="shared" si="8"/>
        <v>3642.28</v>
      </c>
      <c r="I39" s="23">
        <f t="shared" si="8"/>
        <v>1065.72</v>
      </c>
      <c r="J39" s="23">
        <f t="shared" si="8"/>
        <v>1673.48</v>
      </c>
      <c r="K39" s="23">
        <f aca="true" t="shared" si="9" ref="K39:K44">SUM(B39:J39)</f>
        <v>35280.04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107</v>
      </c>
      <c r="B43" s="64">
        <f>ROUND(B44*B45,2)</f>
        <v>3929.04</v>
      </c>
      <c r="C43" s="64">
        <f>ROUND(C44*C45,2)</f>
        <v>5773.72</v>
      </c>
      <c r="D43" s="64">
        <f aca="true" t="shared" si="10" ref="D43:J43">ROUND(D44*D45,2)</f>
        <v>5251.56</v>
      </c>
      <c r="E43" s="64">
        <f t="shared" si="10"/>
        <v>2799.12</v>
      </c>
      <c r="F43" s="64">
        <f t="shared" si="10"/>
        <v>4708</v>
      </c>
      <c r="G43" s="64">
        <f t="shared" si="10"/>
        <v>6437.12</v>
      </c>
      <c r="H43" s="64">
        <f t="shared" si="10"/>
        <v>3642.28</v>
      </c>
      <c r="I43" s="64">
        <f t="shared" si="10"/>
        <v>1065.72</v>
      </c>
      <c r="J43" s="64">
        <f t="shared" si="10"/>
        <v>1673.48</v>
      </c>
      <c r="K43" s="64">
        <f t="shared" si="9"/>
        <v>35280.04</v>
      </c>
    </row>
    <row r="44" spans="1:11" ht="17.25" customHeight="1">
      <c r="A44" s="65" t="s">
        <v>43</v>
      </c>
      <c r="B44" s="66">
        <v>918</v>
      </c>
      <c r="C44" s="66">
        <v>1349</v>
      </c>
      <c r="D44" s="66">
        <v>1227</v>
      </c>
      <c r="E44" s="66">
        <v>654</v>
      </c>
      <c r="F44" s="66">
        <v>1100</v>
      </c>
      <c r="G44" s="66">
        <v>1504</v>
      </c>
      <c r="H44" s="66">
        <v>851</v>
      </c>
      <c r="I44" s="66">
        <v>249</v>
      </c>
      <c r="J44" s="66">
        <v>391</v>
      </c>
      <c r="K44" s="66">
        <f t="shared" si="9"/>
        <v>8243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1503881.77</v>
      </c>
      <c r="C47" s="22">
        <f aca="true" t="shared" si="11" ref="C47:H47">+C48+C56</f>
        <v>2269750.72</v>
      </c>
      <c r="D47" s="22">
        <f t="shared" si="11"/>
        <v>2670856.6</v>
      </c>
      <c r="E47" s="22">
        <f t="shared" si="11"/>
        <v>1516056.62</v>
      </c>
      <c r="F47" s="22">
        <f t="shared" si="11"/>
        <v>1967804.5099999998</v>
      </c>
      <c r="G47" s="22">
        <f t="shared" si="11"/>
        <v>2778954.06</v>
      </c>
      <c r="H47" s="22">
        <f t="shared" si="11"/>
        <v>1492057.6600000004</v>
      </c>
      <c r="I47" s="22">
        <f>+I48+I56</f>
        <v>582074.12</v>
      </c>
      <c r="J47" s="22">
        <f>+J48+J56</f>
        <v>847007.63</v>
      </c>
      <c r="K47" s="22">
        <f>SUM(B47:J47)</f>
        <v>15628443.69</v>
      </c>
    </row>
    <row r="48" spans="1:11" ht="17.25" customHeight="1">
      <c r="A48" s="16" t="s">
        <v>46</v>
      </c>
      <c r="B48" s="23">
        <f>SUM(B49:B55)</f>
        <v>1486421.06</v>
      </c>
      <c r="C48" s="23">
        <f aca="true" t="shared" si="12" ref="C48:H48">SUM(C49:C55)</f>
        <v>2247617.27</v>
      </c>
      <c r="D48" s="23">
        <f t="shared" si="12"/>
        <v>2645454.71</v>
      </c>
      <c r="E48" s="23">
        <f t="shared" si="12"/>
        <v>1495064.26</v>
      </c>
      <c r="F48" s="23">
        <f t="shared" si="12"/>
        <v>1945888.5999999999</v>
      </c>
      <c r="G48" s="23">
        <f t="shared" si="12"/>
        <v>2751139.83</v>
      </c>
      <c r="H48" s="23">
        <f t="shared" si="12"/>
        <v>1473419.8100000003</v>
      </c>
      <c r="I48" s="23">
        <f>SUM(I49:I55)</f>
        <v>582074.12</v>
      </c>
      <c r="J48" s="23">
        <f>SUM(J49:J55)</f>
        <v>833832.32</v>
      </c>
      <c r="K48" s="23">
        <f aca="true" t="shared" si="13" ref="K48:K56">SUM(B48:J48)</f>
        <v>15460911.98</v>
      </c>
    </row>
    <row r="49" spans="1:11" ht="17.25" customHeight="1">
      <c r="A49" s="34" t="s">
        <v>47</v>
      </c>
      <c r="B49" s="23">
        <f aca="true" t="shared" si="14" ref="B49:H49">ROUND(B30*B7,2)</f>
        <v>1485395.81</v>
      </c>
      <c r="C49" s="23">
        <f t="shared" si="14"/>
        <v>2240859.76</v>
      </c>
      <c r="D49" s="23">
        <f t="shared" si="14"/>
        <v>2644149.36</v>
      </c>
      <c r="E49" s="23">
        <f t="shared" si="14"/>
        <v>1494374.76</v>
      </c>
      <c r="F49" s="23">
        <f t="shared" si="14"/>
        <v>1944415.21</v>
      </c>
      <c r="G49" s="23">
        <f t="shared" si="14"/>
        <v>2749436.33</v>
      </c>
      <c r="H49" s="23">
        <f t="shared" si="14"/>
        <v>1462188.29</v>
      </c>
      <c r="I49" s="23">
        <f>ROUND(I30*I7,2)</f>
        <v>581899.55</v>
      </c>
      <c r="J49" s="23">
        <f>ROUND(J30*J7,2)</f>
        <v>832625.72</v>
      </c>
      <c r="K49" s="23">
        <f t="shared" si="13"/>
        <v>15435344.790000001</v>
      </c>
    </row>
    <row r="50" spans="1:11" ht="17.25" customHeight="1">
      <c r="A50" s="34" t="s">
        <v>48</v>
      </c>
      <c r="B50" s="19">
        <v>0</v>
      </c>
      <c r="C50" s="23">
        <f>ROUND(C31*C7,2)</f>
        <v>4980.96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4980.96</v>
      </c>
    </row>
    <row r="51" spans="1:11" ht="17.25" customHeight="1">
      <c r="A51" s="67" t="s">
        <v>109</v>
      </c>
      <c r="B51" s="68">
        <f>ROUND(B32*B7,2)</f>
        <v>-2903.79</v>
      </c>
      <c r="C51" s="68">
        <f>ROUND(C32*C7,2)</f>
        <v>-3997.17</v>
      </c>
      <c r="D51" s="68">
        <f aca="true" t="shared" si="15" ref="D51:J51">ROUND(D32*D7,2)</f>
        <v>-3946.21</v>
      </c>
      <c r="E51" s="68">
        <f t="shared" si="15"/>
        <v>-2109.62</v>
      </c>
      <c r="F51" s="68">
        <f t="shared" si="15"/>
        <v>-3234.61</v>
      </c>
      <c r="G51" s="68">
        <f t="shared" si="15"/>
        <v>-4733.62</v>
      </c>
      <c r="H51" s="68">
        <f t="shared" si="15"/>
        <v>-2664.63</v>
      </c>
      <c r="I51" s="68">
        <f t="shared" si="15"/>
        <v>-891.15</v>
      </c>
      <c r="J51" s="68">
        <f t="shared" si="15"/>
        <v>-466.88</v>
      </c>
      <c r="K51" s="68">
        <f>SUM(B51:J51)</f>
        <v>-24947.680000000004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10253.87</v>
      </c>
      <c r="I53" s="31">
        <f>+I35</f>
        <v>0</v>
      </c>
      <c r="J53" s="31">
        <f>+J35</f>
        <v>0</v>
      </c>
      <c r="K53" s="23">
        <f t="shared" si="13"/>
        <v>10253.87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3929.04</v>
      </c>
      <c r="C55" s="36">
        <v>5773.72</v>
      </c>
      <c r="D55" s="36">
        <v>5251.56</v>
      </c>
      <c r="E55" s="19">
        <v>2799.12</v>
      </c>
      <c r="F55" s="36">
        <v>4708</v>
      </c>
      <c r="G55" s="36">
        <v>6437.12</v>
      </c>
      <c r="H55" s="36">
        <v>3642.28</v>
      </c>
      <c r="I55" s="36">
        <v>1065.72</v>
      </c>
      <c r="J55" s="19">
        <v>1673.48</v>
      </c>
      <c r="K55" s="23">
        <f t="shared" si="13"/>
        <v>35280.04</v>
      </c>
    </row>
    <row r="56" spans="1:11" ht="17.25" customHeight="1">
      <c r="A56" s="16" t="s">
        <v>53</v>
      </c>
      <c r="B56" s="36">
        <v>17460.71</v>
      </c>
      <c r="C56" s="36">
        <v>22133.45</v>
      </c>
      <c r="D56" s="36">
        <v>25401.89</v>
      </c>
      <c r="E56" s="36">
        <v>20992.36</v>
      </c>
      <c r="F56" s="36">
        <v>21915.91</v>
      </c>
      <c r="G56" s="36">
        <v>27814.23</v>
      </c>
      <c r="H56" s="36">
        <v>18637.85</v>
      </c>
      <c r="I56" s="19">
        <v>0</v>
      </c>
      <c r="J56" s="36">
        <v>13175.31</v>
      </c>
      <c r="K56" s="36">
        <f t="shared" si="13"/>
        <v>167531.71000000002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-150322.26</v>
      </c>
      <c r="C60" s="35">
        <f t="shared" si="16"/>
        <v>-170458.24</v>
      </c>
      <c r="D60" s="35">
        <f t="shared" si="16"/>
        <v>-276916.64</v>
      </c>
      <c r="E60" s="35">
        <f t="shared" si="16"/>
        <v>-287374.01</v>
      </c>
      <c r="F60" s="35">
        <f t="shared" si="16"/>
        <v>-306343.65</v>
      </c>
      <c r="G60" s="35">
        <f t="shared" si="16"/>
        <v>-270933.17</v>
      </c>
      <c r="H60" s="35">
        <f t="shared" si="16"/>
        <v>-176752.57</v>
      </c>
      <c r="I60" s="35">
        <f t="shared" si="16"/>
        <v>-85930.35</v>
      </c>
      <c r="J60" s="35">
        <f t="shared" si="16"/>
        <v>-58413.20000000001</v>
      </c>
      <c r="K60" s="35">
        <f>SUM(B60:J60)</f>
        <v>-1783444.09</v>
      </c>
    </row>
    <row r="61" spans="1:11" ht="18.75" customHeight="1">
      <c r="A61" s="16" t="s">
        <v>78</v>
      </c>
      <c r="B61" s="35">
        <f aca="true" t="shared" si="17" ref="B61:J61">B62+B63+B64+B65+B66+B67</f>
        <v>-243065.62</v>
      </c>
      <c r="C61" s="35">
        <f t="shared" si="17"/>
        <v>-264778.16</v>
      </c>
      <c r="D61" s="35">
        <f t="shared" si="17"/>
        <v>-260758.29</v>
      </c>
      <c r="E61" s="35">
        <f t="shared" si="17"/>
        <v>-292144.61</v>
      </c>
      <c r="F61" s="35">
        <f t="shared" si="17"/>
        <v>-279945.88</v>
      </c>
      <c r="G61" s="35">
        <f t="shared" si="17"/>
        <v>-319982.01</v>
      </c>
      <c r="H61" s="35">
        <f t="shared" si="17"/>
        <v>-217459.4</v>
      </c>
      <c r="I61" s="35">
        <f t="shared" si="17"/>
        <v>-40008.5</v>
      </c>
      <c r="J61" s="35">
        <f t="shared" si="17"/>
        <v>-72964.5</v>
      </c>
      <c r="K61" s="35">
        <f aca="true" t="shared" si="18" ref="K61:K94">SUM(B61:J61)</f>
        <v>-1991106.97</v>
      </c>
    </row>
    <row r="62" spans="1:11" ht="18.75" customHeight="1">
      <c r="A62" s="12" t="s">
        <v>79</v>
      </c>
      <c r="B62" s="35">
        <f>-ROUND(B9*$D$3,2)</f>
        <v>-176620.5</v>
      </c>
      <c r="C62" s="35">
        <f aca="true" t="shared" si="19" ref="C62:J62">-ROUND(C9*$D$3,2)</f>
        <v>-252010.5</v>
      </c>
      <c r="D62" s="35">
        <f t="shared" si="19"/>
        <v>-225641.5</v>
      </c>
      <c r="E62" s="35">
        <f t="shared" si="19"/>
        <v>-163628.5</v>
      </c>
      <c r="F62" s="35">
        <f t="shared" si="19"/>
        <v>-184607.5</v>
      </c>
      <c r="G62" s="35">
        <f t="shared" si="19"/>
        <v>-237076</v>
      </c>
      <c r="H62" s="35">
        <f t="shared" si="19"/>
        <v>-217035</v>
      </c>
      <c r="I62" s="35">
        <f t="shared" si="19"/>
        <v>-40008.5</v>
      </c>
      <c r="J62" s="35">
        <f t="shared" si="19"/>
        <v>-72964.5</v>
      </c>
      <c r="K62" s="35">
        <f t="shared" si="18"/>
        <v>-1569592.5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-409.5</v>
      </c>
      <c r="C64" s="35">
        <v>-210</v>
      </c>
      <c r="D64" s="35">
        <v>-325.5</v>
      </c>
      <c r="E64" s="35">
        <v>-668.5</v>
      </c>
      <c r="F64" s="35">
        <v>-413</v>
      </c>
      <c r="G64" s="35">
        <v>-332.5</v>
      </c>
      <c r="H64" s="19">
        <v>0</v>
      </c>
      <c r="I64" s="19">
        <v>0</v>
      </c>
      <c r="J64" s="19">
        <v>0</v>
      </c>
      <c r="K64" s="35">
        <f t="shared" si="18"/>
        <v>-2359</v>
      </c>
    </row>
    <row r="65" spans="1:11" ht="18.75" customHeight="1">
      <c r="A65" s="12" t="s">
        <v>110</v>
      </c>
      <c r="B65" s="35">
        <v>-2173.5</v>
      </c>
      <c r="C65" s="35">
        <v>-1225</v>
      </c>
      <c r="D65" s="35">
        <v>-1218</v>
      </c>
      <c r="E65" s="35">
        <v>-2835</v>
      </c>
      <c r="F65" s="35">
        <v>-539</v>
      </c>
      <c r="G65" s="35">
        <v>-1127</v>
      </c>
      <c r="H65" s="35">
        <v>-24.5</v>
      </c>
      <c r="I65" s="19">
        <v>0</v>
      </c>
      <c r="J65" s="19">
        <v>0</v>
      </c>
      <c r="K65" s="35">
        <f t="shared" si="18"/>
        <v>-9142</v>
      </c>
    </row>
    <row r="66" spans="1:11" ht="18.75" customHeight="1">
      <c r="A66" s="12" t="s">
        <v>56</v>
      </c>
      <c r="B66" s="35">
        <v>-63862.12</v>
      </c>
      <c r="C66" s="35">
        <v>-11332.66</v>
      </c>
      <c r="D66" s="35">
        <v>-33573.29</v>
      </c>
      <c r="E66" s="35">
        <v>-124877.61</v>
      </c>
      <c r="F66" s="35">
        <v>-94386.38</v>
      </c>
      <c r="G66" s="35">
        <v>-81446.51</v>
      </c>
      <c r="H66" s="35">
        <v>-399.9</v>
      </c>
      <c r="I66" s="19">
        <v>0</v>
      </c>
      <c r="J66" s="19">
        <v>0</v>
      </c>
      <c r="K66" s="35">
        <f t="shared" si="18"/>
        <v>-409878.47000000003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35">
        <v>-135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-135</v>
      </c>
    </row>
    <row r="68" spans="1:11" ht="18.75" customHeight="1">
      <c r="A68" s="12" t="s">
        <v>83</v>
      </c>
      <c r="B68" s="35">
        <f aca="true" t="shared" si="20" ref="B68:J68">SUM(B69:B92)</f>
        <v>-6368.07</v>
      </c>
      <c r="C68" s="35">
        <f t="shared" si="20"/>
        <v>11224.519999999997</v>
      </c>
      <c r="D68" s="35">
        <f t="shared" si="20"/>
        <v>-21153.97</v>
      </c>
      <c r="E68" s="35">
        <f t="shared" si="20"/>
        <v>-34587.31</v>
      </c>
      <c r="F68" s="35">
        <f t="shared" si="20"/>
        <v>-30518.25</v>
      </c>
      <c r="G68" s="35">
        <f t="shared" si="20"/>
        <v>-45650.17</v>
      </c>
      <c r="H68" s="35">
        <f t="shared" si="20"/>
        <v>-7542.449999999999</v>
      </c>
      <c r="I68" s="35">
        <f t="shared" si="20"/>
        <v>-45921.85</v>
      </c>
      <c r="J68" s="35">
        <f t="shared" si="20"/>
        <v>-29457.29</v>
      </c>
      <c r="K68" s="35">
        <f t="shared" si="18"/>
        <v>-209974.84000000003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-1067.5</v>
      </c>
      <c r="E71" s="19">
        <v>0</v>
      </c>
      <c r="F71" s="35">
        <v>-380.5</v>
      </c>
      <c r="G71" s="19">
        <v>0</v>
      </c>
      <c r="H71" s="19">
        <v>0</v>
      </c>
      <c r="I71" s="47">
        <v>-1984.02</v>
      </c>
      <c r="J71" s="19">
        <v>0</v>
      </c>
      <c r="K71" s="35">
        <f t="shared" si="18"/>
        <v>-3432.02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-12960.82</v>
      </c>
      <c r="F73" s="35">
        <v>-17810.85</v>
      </c>
      <c r="G73" s="35">
        <v>-27141</v>
      </c>
      <c r="H73" s="35">
        <v>-13289.65</v>
      </c>
      <c r="I73" s="35">
        <v>-4671.92</v>
      </c>
      <c r="J73" s="35">
        <v>-9631.56</v>
      </c>
      <c r="K73" s="48">
        <f t="shared" si="18"/>
        <v>-137006.55</v>
      </c>
    </row>
    <row r="74" spans="1:11" ht="18.75" customHeight="1">
      <c r="A74" s="12" t="s">
        <v>63</v>
      </c>
      <c r="B74" s="35">
        <v>7493.43</v>
      </c>
      <c r="C74" s="35">
        <v>31220.66</v>
      </c>
      <c r="D74" s="35">
        <v>-892.93</v>
      </c>
      <c r="E74" s="35">
        <v>-8439.74</v>
      </c>
      <c r="F74" s="35">
        <v>-11607.86</v>
      </c>
      <c r="G74" s="35">
        <v>-17686.53</v>
      </c>
      <c r="H74" s="35">
        <v>5828.52</v>
      </c>
      <c r="I74" s="35">
        <v>-1931.78</v>
      </c>
      <c r="J74" s="35">
        <v>-3983.77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-393.76</v>
      </c>
      <c r="C91" s="35">
        <v>-295.32</v>
      </c>
      <c r="D91" s="35">
        <v>-693.36</v>
      </c>
      <c r="E91" s="35">
        <v>-603.48</v>
      </c>
      <c r="F91" s="35">
        <v>-719.04</v>
      </c>
      <c r="G91" s="35">
        <v>-804.64</v>
      </c>
      <c r="H91" s="35">
        <v>-81.32</v>
      </c>
      <c r="I91" s="35">
        <v>0</v>
      </c>
      <c r="J91" s="35">
        <v>-680.52</v>
      </c>
      <c r="K91" s="35">
        <f t="shared" si="18"/>
        <v>-4271.4400000000005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-12583.27</v>
      </c>
      <c r="F92" s="19">
        <v>0</v>
      </c>
      <c r="G92" s="19">
        <v>0</v>
      </c>
      <c r="H92" s="19">
        <v>0</v>
      </c>
      <c r="I92" s="48">
        <v>-7334.13</v>
      </c>
      <c r="J92" s="48">
        <v>-15161.44</v>
      </c>
      <c r="K92" s="48">
        <f t="shared" si="18"/>
        <v>-35078.840000000004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35">
        <v>99111.43</v>
      </c>
      <c r="C94" s="35">
        <v>83095.4</v>
      </c>
      <c r="D94" s="35">
        <v>4995.62</v>
      </c>
      <c r="E94" s="35">
        <v>39357.91</v>
      </c>
      <c r="F94" s="35">
        <v>4120.48</v>
      </c>
      <c r="G94" s="35">
        <v>94699.01</v>
      </c>
      <c r="H94" s="35">
        <v>48249.28</v>
      </c>
      <c r="I94" s="19">
        <v>0</v>
      </c>
      <c r="J94" s="48">
        <v>44008.59</v>
      </c>
      <c r="K94" s="48">
        <f t="shared" si="18"/>
        <v>417637.72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1353559.5099999998</v>
      </c>
      <c r="C97" s="24">
        <f t="shared" si="21"/>
        <v>2099292.48</v>
      </c>
      <c r="D97" s="24">
        <f t="shared" si="21"/>
        <v>2393939.96</v>
      </c>
      <c r="E97" s="24">
        <f t="shared" si="21"/>
        <v>1228682.6099999999</v>
      </c>
      <c r="F97" s="24">
        <f t="shared" si="21"/>
        <v>1661460.8599999996</v>
      </c>
      <c r="G97" s="24">
        <f t="shared" si="21"/>
        <v>2508020.89</v>
      </c>
      <c r="H97" s="24">
        <f t="shared" si="21"/>
        <v>1315305.0900000005</v>
      </c>
      <c r="I97" s="24">
        <f>+I98+I99</f>
        <v>496143.77</v>
      </c>
      <c r="J97" s="24">
        <f>+J98+J99</f>
        <v>788594.4299999999</v>
      </c>
      <c r="K97" s="48">
        <f>SUM(B97:J97)</f>
        <v>13844999.599999998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1336098.7999999998</v>
      </c>
      <c r="C98" s="24">
        <f t="shared" si="22"/>
        <v>2077159.03</v>
      </c>
      <c r="D98" s="24">
        <f t="shared" si="22"/>
        <v>2368538.07</v>
      </c>
      <c r="E98" s="24">
        <f t="shared" si="22"/>
        <v>1207690.2499999998</v>
      </c>
      <c r="F98" s="24">
        <f t="shared" si="22"/>
        <v>1639544.9499999997</v>
      </c>
      <c r="G98" s="24">
        <f t="shared" si="22"/>
        <v>2480206.66</v>
      </c>
      <c r="H98" s="24">
        <f t="shared" si="22"/>
        <v>1296667.2400000005</v>
      </c>
      <c r="I98" s="24">
        <f t="shared" si="22"/>
        <v>496143.77</v>
      </c>
      <c r="J98" s="24">
        <f t="shared" si="22"/>
        <v>775419.1199999999</v>
      </c>
      <c r="K98" s="48">
        <f>SUM(B98:J98)</f>
        <v>13677467.889999999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17460.71</v>
      </c>
      <c r="C99" s="24">
        <f t="shared" si="23"/>
        <v>22133.45</v>
      </c>
      <c r="D99" s="24">
        <f t="shared" si="23"/>
        <v>25401.89</v>
      </c>
      <c r="E99" s="24">
        <f t="shared" si="23"/>
        <v>20992.36</v>
      </c>
      <c r="F99" s="24">
        <f t="shared" si="23"/>
        <v>21915.91</v>
      </c>
      <c r="G99" s="24">
        <f t="shared" si="23"/>
        <v>27814.23</v>
      </c>
      <c r="H99" s="24">
        <f t="shared" si="23"/>
        <v>18637.85</v>
      </c>
      <c r="I99" s="19">
        <f t="shared" si="23"/>
        <v>0</v>
      </c>
      <c r="J99" s="24">
        <f t="shared" si="23"/>
        <v>13175.31</v>
      </c>
      <c r="K99" s="48">
        <f>SUM(B99:J99)</f>
        <v>167531.71000000002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13844999.579999998</v>
      </c>
      <c r="L105" s="54"/>
    </row>
    <row r="106" spans="1:11" ht="18.75" customHeight="1">
      <c r="A106" s="26" t="s">
        <v>74</v>
      </c>
      <c r="B106" s="27">
        <v>180619.49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180619.49</v>
      </c>
    </row>
    <row r="107" spans="1:11" ht="18.75" customHeight="1">
      <c r="A107" s="26" t="s">
        <v>75</v>
      </c>
      <c r="B107" s="27">
        <v>1172940.01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1172940.01</v>
      </c>
    </row>
    <row r="108" spans="1:11" ht="18.75" customHeight="1">
      <c r="A108" s="26" t="s">
        <v>76</v>
      </c>
      <c r="B108" s="40">
        <v>0</v>
      </c>
      <c r="C108" s="27">
        <f>+C97</f>
        <v>2099292.48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2099292.48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2393939.96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2393939.96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1228682.6099999999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1228682.6099999999</v>
      </c>
    </row>
    <row r="111" spans="1:11" ht="18.75" customHeight="1">
      <c r="A111" s="69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338844.56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338844.56</v>
      </c>
    </row>
    <row r="112" spans="1:11" ht="18.75" customHeight="1">
      <c r="A112" s="69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652480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652480</v>
      </c>
    </row>
    <row r="113" spans="1:11" ht="18.75" customHeight="1">
      <c r="A113" s="69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670136.29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670136.29</v>
      </c>
    </row>
    <row r="114" spans="1:11" ht="18.75" customHeight="1">
      <c r="A114" s="69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740597.2</v>
      </c>
      <c r="H114" s="40">
        <v>0</v>
      </c>
      <c r="I114" s="40">
        <v>0</v>
      </c>
      <c r="J114" s="40">
        <v>0</v>
      </c>
      <c r="K114" s="41">
        <f t="shared" si="24"/>
        <v>740597.2</v>
      </c>
    </row>
    <row r="115" spans="1:11" ht="18.75" customHeight="1">
      <c r="A115" s="69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58196.31</v>
      </c>
      <c r="H115" s="40">
        <v>0</v>
      </c>
      <c r="I115" s="40">
        <v>0</v>
      </c>
      <c r="J115" s="40">
        <v>0</v>
      </c>
      <c r="K115" s="41">
        <f t="shared" si="24"/>
        <v>58196.31</v>
      </c>
    </row>
    <row r="116" spans="1:11" ht="18.75" customHeight="1">
      <c r="A116" s="69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380124.49</v>
      </c>
      <c r="H116" s="40">
        <v>0</v>
      </c>
      <c r="I116" s="40">
        <v>0</v>
      </c>
      <c r="J116" s="40">
        <v>0</v>
      </c>
      <c r="K116" s="41">
        <f t="shared" si="24"/>
        <v>380124.49</v>
      </c>
    </row>
    <row r="117" spans="1:11" ht="18.75" customHeight="1">
      <c r="A117" s="69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366355.07</v>
      </c>
      <c r="H117" s="40">
        <v>0</v>
      </c>
      <c r="I117" s="40">
        <v>0</v>
      </c>
      <c r="J117" s="40">
        <v>0</v>
      </c>
      <c r="K117" s="41">
        <f t="shared" si="24"/>
        <v>366355.07</v>
      </c>
    </row>
    <row r="118" spans="1:11" ht="18.75" customHeight="1">
      <c r="A118" s="69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962747.82</v>
      </c>
      <c r="H118" s="40">
        <v>0</v>
      </c>
      <c r="I118" s="40">
        <v>0</v>
      </c>
      <c r="J118" s="40">
        <v>0</v>
      </c>
      <c r="K118" s="41">
        <f t="shared" si="24"/>
        <v>962747.82</v>
      </c>
    </row>
    <row r="119" spans="1:11" ht="18.75" customHeight="1">
      <c r="A119" s="69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498252.76</v>
      </c>
      <c r="I119" s="40">
        <v>0</v>
      </c>
      <c r="J119" s="40">
        <v>0</v>
      </c>
      <c r="K119" s="41">
        <f t="shared" si="24"/>
        <v>498252.76</v>
      </c>
    </row>
    <row r="120" spans="1:11" ht="18.75" customHeight="1">
      <c r="A120" s="69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817052.33</v>
      </c>
      <c r="I120" s="40">
        <v>0</v>
      </c>
      <c r="J120" s="40">
        <v>0</v>
      </c>
      <c r="K120" s="41">
        <f t="shared" si="24"/>
        <v>817052.33</v>
      </c>
    </row>
    <row r="121" spans="1:11" ht="18.75" customHeight="1">
      <c r="A121" s="69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496143.77</v>
      </c>
      <c r="J121" s="40">
        <v>0</v>
      </c>
      <c r="K121" s="41">
        <f t="shared" si="24"/>
        <v>496143.77</v>
      </c>
    </row>
    <row r="122" spans="1:11" ht="18.75" customHeight="1">
      <c r="A122" s="70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788594.43</v>
      </c>
      <c r="K122" s="44">
        <f t="shared" si="24"/>
        <v>788594.43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3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2015-04-07T17:59:53Z</dcterms:modified>
  <cp:category/>
  <cp:version/>
  <cp:contentType/>
  <cp:contentStatus/>
</cp:coreProperties>
</file>