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<sst xmlns="http://schemas.openxmlformats.org/spreadsheetml/2006/main" count="128" uniqueCount="128">
  <si>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</si>
  <si>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</si>
  <si>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</si>
  <si>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</si>
  <si>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</si>
  <si>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</si>
  <si>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</si>
  <si>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</si>
  <si>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</si>
  <si>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</si>
  <si>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</si>
  <si>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</si>
  <si>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</si>
  <si>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</si>
  <si>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</si>
  <si>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</si>
  <si>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</si>
  <si>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</si>
  <si>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</si>
  <si>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</si>
  <si>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</si>
  <si>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</si>
  <si>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</si>
  <si>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</si>
  <si>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</si>
  <si>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</si>
  <si>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</si>
  <si>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</si>
  <si>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</si>
  <si>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</si>
  <si>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</si>
  <si>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</si>
  <si>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</si>
  <si>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</si>
  <si>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</si>
  <si>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</si>
  <si>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</si>
  <si>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</si>
  <si>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</si>
  <si>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</si>
  <si>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</si>
  <si>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</si>
  <si>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</si>
  <si>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</si>
  <si>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</si>
  <si>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</si>
  <si>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</si>
  <si>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</si>
  <si>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</si>
  <si>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</si>
  <si>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</si>
  <si>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</si>
  <si>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</si>
  <si>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</si>
  <si>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</si>
  <si>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</si>
  <si>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</si>
  <si>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</si>
  <si>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</si>
  <si>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</si>
  <si>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</si>
  <si>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</si>
  <si>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</si>
  <si>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</si>
  <si>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</si>
  <si>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</si>
  <si>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</si>
  <si>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</si>
  <si>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</si>
  <si>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</si>
  <si>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</si>
  <si>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</si>
  <si>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</si>
  <si>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</si>
  <si>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</si>
  <si>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</si>
  <si>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</si>
  <si>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</si>
  <si>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</si>
  <si>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</si>
  <si>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</si>
  <si>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</si>
  <si>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</si>
  <si>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</si>
  <si>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</si>
  <si>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</si>
  <si>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</si>
  <si>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</si>
  <si>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</si>
  <si>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</si>
  <si>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</si>
  <si>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</si>
  <si>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</si>
  <si>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</si>
  <si>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</si>
  <si>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</si>
  <si>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</si>
  <si>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</si>
  <si>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</si>
  <si>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</si>
  <si>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</si>
  <si>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</si>
  <si>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</si>
  <si>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</si>
  <si>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</si>
  <si>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</si>
  <si>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</si>
  <si>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</si>
  <si>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</si>
  <si>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</si>
  <si>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</si>
  <si>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</si>
  <si>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</si>
  <si>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</si>
  <si>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</si>
  <si>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</si>
  <si>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</si>
  <si>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</si>
  <si>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</si>
  <si>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</si>
  <si>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</si>
  <si>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</si>
  <si>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</si>
  <si>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</si>
  <si>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23/03/15 - VENCIMENTO 30/03/15</t>
  </si>
  <si>
    <t>6.3. Revisão de Remuneração pelo Transporte Coletivo  (1)</t>
  </si>
  <si>
    <t>Nota:</t>
  </si>
  <si>
    <t xml:space="preserve">   (1) - Passageiros transportados, processados pelo sistema de bilhetagem eletrônica, referentes ao mês de fevereiro/15 (  779.040 passageiros).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</si>
</sst>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5" xfId="46" applyNumberFormat="1" applyFont="1" applyBorder="1" applyAlignment="1">
      <alignment vertical="center"/>
    </xf>
    <xf numFmtId="170" fontId="0" fillId="0" borderId="15" xfId="46" applyFont="1" applyBorder="1" applyAlignment="1">
      <alignment vertical="center"/>
    </xf>
    <xf numFmtId="170" fontId="0" fillId="0" borderId="15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124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96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8" t="s">
        <v>95</v>
      </c>
      <c r="J5" s="78" t="s">
        <v>94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599319</v>
      </c>
      <c r="C7" s="9">
        <f t="shared" si="0"/>
        <v>801535</v>
      </c>
      <c r="D7" s="9">
        <f t="shared" si="0"/>
        <v>833468</v>
      </c>
      <c r="E7" s="9">
        <f t="shared" si="0"/>
        <v>554955</v>
      </c>
      <c r="F7" s="9">
        <f t="shared" si="0"/>
        <v>740661</v>
      </c>
      <c r="G7" s="9">
        <f t="shared" si="0"/>
        <v>1228810</v>
      </c>
      <c r="H7" s="9">
        <f t="shared" si="0"/>
        <v>572035</v>
      </c>
      <c r="I7" s="9">
        <f t="shared" si="0"/>
        <v>125968</v>
      </c>
      <c r="J7" s="9">
        <f t="shared" si="0"/>
        <v>308794</v>
      </c>
      <c r="K7" s="9">
        <f t="shared" si="0"/>
        <v>5765545</v>
      </c>
      <c r="L7" s="52"/>
    </row>
    <row r="8" spans="1:11" ht="17.25" customHeight="1">
      <c r="A8" s="10" t="s">
        <v>102</v>
      </c>
      <c r="B8" s="11">
        <f>B9+B12+B16</f>
        <v>358721</v>
      </c>
      <c r="C8" s="11">
        <f aca="true" t="shared" si="1" ref="C8:J8">C9+C12+C16</f>
        <v>491654</v>
      </c>
      <c r="D8" s="11">
        <f t="shared" si="1"/>
        <v>479749</v>
      </c>
      <c r="E8" s="11">
        <f t="shared" si="1"/>
        <v>333274</v>
      </c>
      <c r="F8" s="11">
        <f t="shared" si="1"/>
        <v>421689</v>
      </c>
      <c r="G8" s="11">
        <f t="shared" si="1"/>
        <v>682963</v>
      </c>
      <c r="H8" s="11">
        <f t="shared" si="1"/>
        <v>358358</v>
      </c>
      <c r="I8" s="11">
        <f t="shared" si="1"/>
        <v>69658</v>
      </c>
      <c r="J8" s="11">
        <f t="shared" si="1"/>
        <v>177535</v>
      </c>
      <c r="K8" s="11">
        <f>SUM(B8:J8)</f>
        <v>3373601</v>
      </c>
    </row>
    <row r="9" spans="1:11" ht="17.25" customHeight="1">
      <c r="A9" s="15" t="s">
        <v>17</v>
      </c>
      <c r="B9" s="13">
        <f>+B10+B11</f>
        <v>50023</v>
      </c>
      <c r="C9" s="13">
        <f aca="true" t="shared" si="2" ref="C9:J9">+C10+C11</f>
        <v>72650</v>
      </c>
      <c r="D9" s="13">
        <f t="shared" si="2"/>
        <v>64622</v>
      </c>
      <c r="E9" s="13">
        <f t="shared" si="2"/>
        <v>46344</v>
      </c>
      <c r="F9" s="13">
        <f t="shared" si="2"/>
        <v>51601</v>
      </c>
      <c r="G9" s="13">
        <f t="shared" si="2"/>
        <v>66973</v>
      </c>
      <c r="H9" s="13">
        <f t="shared" si="2"/>
        <v>61115</v>
      </c>
      <c r="I9" s="13">
        <f t="shared" si="2"/>
        <v>11183</v>
      </c>
      <c r="J9" s="13">
        <f t="shared" si="2"/>
        <v>21997</v>
      </c>
      <c r="K9" s="11">
        <f>SUM(B9:J9)</f>
        <v>446508</v>
      </c>
    </row>
    <row r="10" spans="1:11" ht="17.25" customHeight="1">
      <c r="A10" s="29" t="s">
        <v>18</v>
      </c>
      <c r="B10" s="13">
        <v>50023</v>
      </c>
      <c r="C10" s="13">
        <v>72650</v>
      </c>
      <c r="D10" s="13">
        <v>64622</v>
      </c>
      <c r="E10" s="13">
        <v>46344</v>
      </c>
      <c r="F10" s="13">
        <v>51601</v>
      </c>
      <c r="G10" s="13">
        <v>66973</v>
      </c>
      <c r="H10" s="13">
        <v>61115</v>
      </c>
      <c r="I10" s="13">
        <v>11183</v>
      </c>
      <c r="J10" s="13">
        <v>21997</v>
      </c>
      <c r="K10" s="11">
        <f>SUM(B10:J10)</f>
        <v>446508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277277</v>
      </c>
      <c r="C12" s="17">
        <f t="shared" si="3"/>
        <v>375554</v>
      </c>
      <c r="D12" s="17">
        <f t="shared" si="3"/>
        <v>375315</v>
      </c>
      <c r="E12" s="17">
        <f t="shared" si="3"/>
        <v>260877</v>
      </c>
      <c r="F12" s="17">
        <f t="shared" si="3"/>
        <v>334898</v>
      </c>
      <c r="G12" s="17">
        <f t="shared" si="3"/>
        <v>562105</v>
      </c>
      <c r="H12" s="17">
        <f t="shared" si="3"/>
        <v>270437</v>
      </c>
      <c r="I12" s="17">
        <f t="shared" si="3"/>
        <v>51798</v>
      </c>
      <c r="J12" s="17">
        <f t="shared" si="3"/>
        <v>140631</v>
      </c>
      <c r="K12" s="11">
        <f aca="true" t="shared" si="4" ref="K12:K27">SUM(B12:J12)</f>
        <v>2648892</v>
      </c>
    </row>
    <row r="13" spans="1:13" ht="17.25" customHeight="1">
      <c r="A13" s="14" t="s">
        <v>20</v>
      </c>
      <c r="B13" s="13">
        <v>135409</v>
      </c>
      <c r="C13" s="13">
        <v>193209</v>
      </c>
      <c r="D13" s="13">
        <v>195292</v>
      </c>
      <c r="E13" s="13">
        <v>133867</v>
      </c>
      <c r="F13" s="13">
        <v>172882</v>
      </c>
      <c r="G13" s="13">
        <v>276053</v>
      </c>
      <c r="H13" s="13">
        <v>128192</v>
      </c>
      <c r="I13" s="13">
        <v>28061</v>
      </c>
      <c r="J13" s="13">
        <v>74088</v>
      </c>
      <c r="K13" s="11">
        <f t="shared" si="4"/>
        <v>1337053</v>
      </c>
      <c r="L13" s="52"/>
      <c r="M13" s="53"/>
    </row>
    <row r="14" spans="1:12" ht="17.25" customHeight="1">
      <c r="A14" s="14" t="s">
        <v>21</v>
      </c>
      <c r="B14" s="13">
        <v>122952</v>
      </c>
      <c r="C14" s="13">
        <v>153656</v>
      </c>
      <c r="D14" s="13">
        <v>151681</v>
      </c>
      <c r="E14" s="13">
        <v>109192</v>
      </c>
      <c r="F14" s="13">
        <v>141127</v>
      </c>
      <c r="G14" s="13">
        <v>255069</v>
      </c>
      <c r="H14" s="13">
        <v>119526</v>
      </c>
      <c r="I14" s="13">
        <v>18874</v>
      </c>
      <c r="J14" s="13">
        <v>57077</v>
      </c>
      <c r="K14" s="11">
        <f t="shared" si="4"/>
        <v>1129154</v>
      </c>
      <c r="L14" s="52"/>
    </row>
    <row r="15" spans="1:11" ht="17.25" customHeight="1">
      <c r="A15" s="14" t="s">
        <v>22</v>
      </c>
      <c r="B15" s="13">
        <v>18916</v>
      </c>
      <c r="C15" s="13">
        <v>28689</v>
      </c>
      <c r="D15" s="13">
        <v>28342</v>
      </c>
      <c r="E15" s="13">
        <v>17818</v>
      </c>
      <c r="F15" s="13">
        <v>20889</v>
      </c>
      <c r="G15" s="13">
        <v>30983</v>
      </c>
      <c r="H15" s="13">
        <v>22719</v>
      </c>
      <c r="I15" s="13">
        <v>4863</v>
      </c>
      <c r="J15" s="13">
        <v>9466</v>
      </c>
      <c r="K15" s="11">
        <f t="shared" si="4"/>
        <v>182685</v>
      </c>
    </row>
    <row r="16" spans="1:11" ht="17.25" customHeight="1">
      <c r="A16" s="15" t="s">
        <v>98</v>
      </c>
      <c r="B16" s="13">
        <f>B17+B18+B19</f>
        <v>31421</v>
      </c>
      <c r="C16" s="13">
        <f aca="true" t="shared" si="5" ref="C16:J16">C17+C18+C19</f>
        <v>43450</v>
      </c>
      <c r="D16" s="13">
        <f t="shared" si="5"/>
        <v>39812</v>
      </c>
      <c r="E16" s="13">
        <f t="shared" si="5"/>
        <v>26053</v>
      </c>
      <c r="F16" s="13">
        <f t="shared" si="5"/>
        <v>35190</v>
      </c>
      <c r="G16" s="13">
        <f t="shared" si="5"/>
        <v>53885</v>
      </c>
      <c r="H16" s="13">
        <f t="shared" si="5"/>
        <v>26806</v>
      </c>
      <c r="I16" s="13">
        <f t="shared" si="5"/>
        <v>6677</v>
      </c>
      <c r="J16" s="13">
        <f t="shared" si="5"/>
        <v>14907</v>
      </c>
      <c r="K16" s="11">
        <f t="shared" si="4"/>
        <v>278201</v>
      </c>
    </row>
    <row r="17" spans="1:11" ht="17.25" customHeight="1">
      <c r="A17" s="14" t="s">
        <v>99</v>
      </c>
      <c r="B17" s="13">
        <v>9021</v>
      </c>
      <c r="C17" s="13">
        <v>12975</v>
      </c>
      <c r="D17" s="13">
        <v>11188</v>
      </c>
      <c r="E17" s="13">
        <v>8673</v>
      </c>
      <c r="F17" s="13">
        <v>11417</v>
      </c>
      <c r="G17" s="13">
        <v>19844</v>
      </c>
      <c r="H17" s="13">
        <v>9982</v>
      </c>
      <c r="I17" s="13">
        <v>2042</v>
      </c>
      <c r="J17" s="13">
        <v>4299</v>
      </c>
      <c r="K17" s="11">
        <f t="shared" si="4"/>
        <v>89441</v>
      </c>
    </row>
    <row r="18" spans="1:11" ht="17.25" customHeight="1">
      <c r="A18" s="14" t="s">
        <v>100</v>
      </c>
      <c r="B18" s="13">
        <v>1452</v>
      </c>
      <c r="C18" s="13">
        <v>1626</v>
      </c>
      <c r="D18" s="13">
        <v>1619</v>
      </c>
      <c r="E18" s="13">
        <v>1409</v>
      </c>
      <c r="F18" s="13">
        <v>1547</v>
      </c>
      <c r="G18" s="13">
        <v>2848</v>
      </c>
      <c r="H18" s="13">
        <v>1065</v>
      </c>
      <c r="I18" s="13">
        <v>301</v>
      </c>
      <c r="J18" s="13">
        <v>512</v>
      </c>
      <c r="K18" s="11">
        <f t="shared" si="4"/>
        <v>12379</v>
      </c>
    </row>
    <row r="19" spans="1:11" ht="17.25" customHeight="1">
      <c r="A19" s="14" t="s">
        <v>101</v>
      </c>
      <c r="B19" s="13">
        <v>20948</v>
      </c>
      <c r="C19" s="13">
        <v>28849</v>
      </c>
      <c r="D19" s="13">
        <v>27005</v>
      </c>
      <c r="E19" s="13">
        <v>15971</v>
      </c>
      <c r="F19" s="13">
        <v>22226</v>
      </c>
      <c r="G19" s="13">
        <v>31193</v>
      </c>
      <c r="H19" s="13">
        <v>15759</v>
      </c>
      <c r="I19" s="13">
        <v>4334</v>
      </c>
      <c r="J19" s="13">
        <v>10096</v>
      </c>
      <c r="K19" s="11">
        <f t="shared" si="4"/>
        <v>176381</v>
      </c>
    </row>
    <row r="20" spans="1:11" ht="17.25" customHeight="1">
      <c r="A20" s="16" t="s">
        <v>23</v>
      </c>
      <c r="B20" s="11">
        <f>+B21+B22+B23</f>
        <v>189320</v>
      </c>
      <c r="C20" s="11">
        <f aca="true" t="shared" si="6" ref="C20:J20">+C21+C22+C23</f>
        <v>225718</v>
      </c>
      <c r="D20" s="11">
        <f t="shared" si="6"/>
        <v>257612</v>
      </c>
      <c r="E20" s="11">
        <f t="shared" si="6"/>
        <v>161852</v>
      </c>
      <c r="F20" s="11">
        <f t="shared" si="6"/>
        <v>249602</v>
      </c>
      <c r="G20" s="11">
        <f t="shared" si="6"/>
        <v>460435</v>
      </c>
      <c r="H20" s="11">
        <f t="shared" si="6"/>
        <v>162721</v>
      </c>
      <c r="I20" s="11">
        <f t="shared" si="6"/>
        <v>39068</v>
      </c>
      <c r="J20" s="11">
        <f t="shared" si="6"/>
        <v>91522</v>
      </c>
      <c r="K20" s="11">
        <f t="shared" si="4"/>
        <v>1837850</v>
      </c>
    </row>
    <row r="21" spans="1:12" ht="17.25" customHeight="1">
      <c r="A21" s="12" t="s">
        <v>24</v>
      </c>
      <c r="B21" s="13">
        <v>104692</v>
      </c>
      <c r="C21" s="13">
        <v>136264</v>
      </c>
      <c r="D21" s="13">
        <v>154100</v>
      </c>
      <c r="E21" s="13">
        <v>96194</v>
      </c>
      <c r="F21" s="13">
        <v>146594</v>
      </c>
      <c r="G21" s="13">
        <v>252816</v>
      </c>
      <c r="H21" s="13">
        <v>95038</v>
      </c>
      <c r="I21" s="13">
        <v>24136</v>
      </c>
      <c r="J21" s="13">
        <v>54473</v>
      </c>
      <c r="K21" s="11">
        <f t="shared" si="4"/>
        <v>1064307</v>
      </c>
      <c r="L21" s="52"/>
    </row>
    <row r="22" spans="1:12" ht="17.25" customHeight="1">
      <c r="A22" s="12" t="s">
        <v>25</v>
      </c>
      <c r="B22" s="13">
        <v>74992</v>
      </c>
      <c r="C22" s="13">
        <v>77311</v>
      </c>
      <c r="D22" s="13">
        <v>89008</v>
      </c>
      <c r="E22" s="13">
        <v>58083</v>
      </c>
      <c r="F22" s="13">
        <v>91878</v>
      </c>
      <c r="G22" s="13">
        <v>188666</v>
      </c>
      <c r="H22" s="13">
        <v>58787</v>
      </c>
      <c r="I22" s="13">
        <v>12570</v>
      </c>
      <c r="J22" s="13">
        <v>32267</v>
      </c>
      <c r="K22" s="11">
        <f t="shared" si="4"/>
        <v>683562</v>
      </c>
      <c r="L22" s="52"/>
    </row>
    <row r="23" spans="1:11" ht="17.25" customHeight="1">
      <c r="A23" s="12" t="s">
        <v>26</v>
      </c>
      <c r="B23" s="13">
        <v>9636</v>
      </c>
      <c r="C23" s="13">
        <v>12143</v>
      </c>
      <c r="D23" s="13">
        <v>14504</v>
      </c>
      <c r="E23" s="13">
        <v>7575</v>
      </c>
      <c r="F23" s="13">
        <v>11130</v>
      </c>
      <c r="G23" s="13">
        <v>18953</v>
      </c>
      <c r="H23" s="13">
        <v>8896</v>
      </c>
      <c r="I23" s="13">
        <v>2362</v>
      </c>
      <c r="J23" s="13">
        <v>4782</v>
      </c>
      <c r="K23" s="11">
        <f t="shared" si="4"/>
        <v>89981</v>
      </c>
    </row>
    <row r="24" spans="1:11" ht="17.25" customHeight="1">
      <c r="A24" s="16" t="s">
        <v>27</v>
      </c>
      <c r="B24" s="13">
        <v>51278</v>
      </c>
      <c r="C24" s="13">
        <v>84163</v>
      </c>
      <c r="D24" s="13">
        <v>96107</v>
      </c>
      <c r="E24" s="13">
        <v>59829</v>
      </c>
      <c r="F24" s="13">
        <v>69370</v>
      </c>
      <c r="G24" s="13">
        <v>85412</v>
      </c>
      <c r="H24" s="13">
        <v>42999</v>
      </c>
      <c r="I24" s="13">
        <v>17242</v>
      </c>
      <c r="J24" s="13">
        <v>39737</v>
      </c>
      <c r="K24" s="11">
        <f t="shared" si="4"/>
        <v>546137</v>
      </c>
    </row>
    <row r="25" spans="1:12" ht="17.25" customHeight="1">
      <c r="A25" s="12" t="s">
        <v>28</v>
      </c>
      <c r="B25" s="13">
        <v>32818</v>
      </c>
      <c r="C25" s="13">
        <v>53864</v>
      </c>
      <c r="D25" s="13">
        <v>61508</v>
      </c>
      <c r="E25" s="13">
        <v>38291</v>
      </c>
      <c r="F25" s="13">
        <v>44397</v>
      </c>
      <c r="G25" s="13">
        <v>54664</v>
      </c>
      <c r="H25" s="13">
        <v>27519</v>
      </c>
      <c r="I25" s="13">
        <v>11035</v>
      </c>
      <c r="J25" s="13">
        <v>25432</v>
      </c>
      <c r="K25" s="11">
        <f t="shared" si="4"/>
        <v>349528</v>
      </c>
      <c r="L25" s="52"/>
    </row>
    <row r="26" spans="1:12" ht="17.25" customHeight="1">
      <c r="A26" s="12" t="s">
        <v>29</v>
      </c>
      <c r="B26" s="13">
        <v>18460</v>
      </c>
      <c r="C26" s="13">
        <v>30299</v>
      </c>
      <c r="D26" s="13">
        <v>34599</v>
      </c>
      <c r="E26" s="13">
        <v>21538</v>
      </c>
      <c r="F26" s="13">
        <v>24973</v>
      </c>
      <c r="G26" s="13">
        <v>30748</v>
      </c>
      <c r="H26" s="13">
        <v>15480</v>
      </c>
      <c r="I26" s="13">
        <v>6207</v>
      </c>
      <c r="J26" s="13">
        <v>14305</v>
      </c>
      <c r="K26" s="11">
        <f t="shared" si="4"/>
        <v>196609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7957</v>
      </c>
      <c r="I27" s="11">
        <v>0</v>
      </c>
      <c r="J27" s="11">
        <v>0</v>
      </c>
      <c r="K27" s="11">
        <f t="shared" si="4"/>
        <v>7957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59">
        <f>SUM(B30:B33)</f>
        <v>2.40921278</v>
      </c>
      <c r="C29" s="59">
        <f aca="true" t="shared" si="7" ref="C29:J29">SUM(C30:C33)</f>
        <v>2.7482059999999997</v>
      </c>
      <c r="D29" s="59">
        <f t="shared" si="7"/>
        <v>3.09502878</v>
      </c>
      <c r="E29" s="59">
        <f t="shared" si="7"/>
        <v>2.6322787400000003</v>
      </c>
      <c r="F29" s="59">
        <f t="shared" si="7"/>
        <v>2.5550874300000004</v>
      </c>
      <c r="G29" s="59">
        <f t="shared" si="7"/>
        <v>2.19769056</v>
      </c>
      <c r="H29" s="59">
        <f t="shared" si="7"/>
        <v>2.5196</v>
      </c>
      <c r="I29" s="59">
        <f t="shared" si="7"/>
        <v>4.473838</v>
      </c>
      <c r="J29" s="59">
        <f t="shared" si="7"/>
        <v>2.65521029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108</v>
      </c>
      <c r="B32" s="61">
        <v>-0.00448722</v>
      </c>
      <c r="C32" s="61">
        <v>-0.0049</v>
      </c>
      <c r="D32" s="61">
        <v>-0.00447122</v>
      </c>
      <c r="E32" s="61">
        <v>-0.00372126</v>
      </c>
      <c r="F32" s="61">
        <v>-0.00391257</v>
      </c>
      <c r="G32" s="61">
        <v>-0.00370944</v>
      </c>
      <c r="H32" s="61">
        <v>-0.0046</v>
      </c>
      <c r="I32" s="61">
        <v>-0.006862</v>
      </c>
      <c r="J32" s="61">
        <v>-0.00148971</v>
      </c>
      <c r="K32" s="62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7700.82</v>
      </c>
      <c r="I35" s="19">
        <v>0</v>
      </c>
      <c r="J35" s="19">
        <v>0</v>
      </c>
      <c r="K35" s="23">
        <f>SUM(B35:J35)</f>
        <v>7700.82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3736.44</v>
      </c>
      <c r="C39" s="23">
        <f aca="true" t="shared" si="8" ref="C39:J39">+C43</f>
        <v>5773.72</v>
      </c>
      <c r="D39" s="23">
        <f t="shared" si="8"/>
        <v>5076.08</v>
      </c>
      <c r="E39" s="19">
        <f t="shared" si="8"/>
        <v>2799.12</v>
      </c>
      <c r="F39" s="23">
        <f t="shared" si="8"/>
        <v>4327.08</v>
      </c>
      <c r="G39" s="23">
        <f t="shared" si="8"/>
        <v>6300.16</v>
      </c>
      <c r="H39" s="23">
        <f t="shared" si="8"/>
        <v>3642.28</v>
      </c>
      <c r="I39" s="23">
        <f t="shared" si="8"/>
        <v>1065.72</v>
      </c>
      <c r="J39" s="23">
        <f t="shared" si="8"/>
        <v>1673.48</v>
      </c>
      <c r="K39" s="23">
        <f aca="true" t="shared" si="9" ref="K39:K44">SUM(B39:J39)</f>
        <v>34394.08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3" t="s">
        <v>107</v>
      </c>
      <c r="B43" s="64">
        <f>ROUND(B44*B45,2)</f>
        <v>3736.44</v>
      </c>
      <c r="C43" s="64">
        <f>ROUND(C44*C45,2)</f>
        <v>5773.72</v>
      </c>
      <c r="D43" s="64">
        <f aca="true" t="shared" si="10" ref="D43:J43">ROUND(D44*D45,2)</f>
        <v>5076.08</v>
      </c>
      <c r="E43" s="64">
        <f t="shared" si="10"/>
        <v>2799.12</v>
      </c>
      <c r="F43" s="64">
        <f t="shared" si="10"/>
        <v>4327.08</v>
      </c>
      <c r="G43" s="64">
        <f t="shared" si="10"/>
        <v>6300.16</v>
      </c>
      <c r="H43" s="64">
        <f t="shared" si="10"/>
        <v>3642.28</v>
      </c>
      <c r="I43" s="64">
        <f t="shared" si="10"/>
        <v>1065.72</v>
      </c>
      <c r="J43" s="64">
        <f t="shared" si="10"/>
        <v>1673.48</v>
      </c>
      <c r="K43" s="64">
        <f t="shared" si="9"/>
        <v>34394.08</v>
      </c>
    </row>
    <row r="44" spans="1:11" ht="17.25" customHeight="1">
      <c r="A44" s="65" t="s">
        <v>43</v>
      </c>
      <c r="B44" s="66">
        <v>873</v>
      </c>
      <c r="C44" s="66">
        <v>1349</v>
      </c>
      <c r="D44" s="66">
        <v>1186</v>
      </c>
      <c r="E44" s="66">
        <v>654</v>
      </c>
      <c r="F44" s="66">
        <v>1011</v>
      </c>
      <c r="G44" s="66">
        <v>1472</v>
      </c>
      <c r="H44" s="66">
        <v>851</v>
      </c>
      <c r="I44" s="66">
        <v>249</v>
      </c>
      <c r="J44" s="66">
        <v>391</v>
      </c>
      <c r="K44" s="66">
        <f t="shared" si="9"/>
        <v>8036</v>
      </c>
    </row>
    <row r="45" spans="1:12" ht="17.25" customHeight="1">
      <c r="A45" s="65" t="s">
        <v>44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1465084.14</v>
      </c>
      <c r="C47" s="22">
        <f aca="true" t="shared" si="11" ref="C47:H47">+C48+C56</f>
        <v>2230690.47</v>
      </c>
      <c r="D47" s="22">
        <f t="shared" si="11"/>
        <v>2610085.42</v>
      </c>
      <c r="E47" s="22">
        <f t="shared" si="11"/>
        <v>1484587.7300000002</v>
      </c>
      <c r="F47" s="22">
        <f t="shared" si="11"/>
        <v>1918696.6</v>
      </c>
      <c r="G47" s="22">
        <f t="shared" si="11"/>
        <v>2734658.52</v>
      </c>
      <c r="H47" s="22">
        <f t="shared" si="11"/>
        <v>1470851</v>
      </c>
      <c r="I47" s="22">
        <f>+I48+I56</f>
        <v>564626.1499999999</v>
      </c>
      <c r="J47" s="22">
        <f>+J48+J56</f>
        <v>834761.8</v>
      </c>
      <c r="K47" s="22">
        <f>SUM(B47:J47)</f>
        <v>15314041.830000002</v>
      </c>
    </row>
    <row r="48" spans="1:11" ht="17.25" customHeight="1">
      <c r="A48" s="16" t="s">
        <v>46</v>
      </c>
      <c r="B48" s="23">
        <f>SUM(B49:B55)</f>
        <v>1447623.43</v>
      </c>
      <c r="C48" s="23">
        <f aca="true" t="shared" si="12" ref="C48:H48">SUM(C49:C55)</f>
        <v>2208557.02</v>
      </c>
      <c r="D48" s="23">
        <f t="shared" si="12"/>
        <v>2584683.53</v>
      </c>
      <c r="E48" s="23">
        <f t="shared" si="12"/>
        <v>1463595.37</v>
      </c>
      <c r="F48" s="23">
        <f t="shared" si="12"/>
        <v>1896780.6900000002</v>
      </c>
      <c r="G48" s="23">
        <f t="shared" si="12"/>
        <v>2706844.29</v>
      </c>
      <c r="H48" s="23">
        <f t="shared" si="12"/>
        <v>1452642.49</v>
      </c>
      <c r="I48" s="23">
        <f>SUM(I49:I55)</f>
        <v>564626.1499999999</v>
      </c>
      <c r="J48" s="23">
        <f>SUM(J49:J55)</f>
        <v>821586.49</v>
      </c>
      <c r="K48" s="23">
        <f aca="true" t="shared" si="13" ref="K48:K56">SUM(B48:J48)</f>
        <v>15146939.460000003</v>
      </c>
    </row>
    <row r="49" spans="1:11" ht="17.25" customHeight="1">
      <c r="A49" s="34" t="s">
        <v>47</v>
      </c>
      <c r="B49" s="23">
        <f aca="true" t="shared" si="14" ref="B49:H49">ROUND(B30*B7,2)</f>
        <v>1446576.27</v>
      </c>
      <c r="C49" s="23">
        <f t="shared" si="14"/>
        <v>2201816.65</v>
      </c>
      <c r="D49" s="23">
        <f t="shared" si="14"/>
        <v>2583334.07</v>
      </c>
      <c r="E49" s="23">
        <f t="shared" si="14"/>
        <v>1462861.38</v>
      </c>
      <c r="F49" s="23">
        <f t="shared" si="14"/>
        <v>1895351.5</v>
      </c>
      <c r="G49" s="23">
        <f t="shared" si="14"/>
        <v>2705102.33</v>
      </c>
      <c r="H49" s="23">
        <f t="shared" si="14"/>
        <v>1443930.75</v>
      </c>
      <c r="I49" s="23">
        <f>ROUND(I30*I7,2)</f>
        <v>564424.82</v>
      </c>
      <c r="J49" s="23">
        <f>ROUND(J30*J7,2)</f>
        <v>820373.02</v>
      </c>
      <c r="K49" s="23">
        <f t="shared" si="13"/>
        <v>15123770.790000001</v>
      </c>
    </row>
    <row r="50" spans="1:11" ht="17.25" customHeight="1">
      <c r="A50" s="34" t="s">
        <v>48</v>
      </c>
      <c r="B50" s="19">
        <v>0</v>
      </c>
      <c r="C50" s="23">
        <f>ROUND(C31*C7,2)</f>
        <v>4894.17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4894.17</v>
      </c>
    </row>
    <row r="51" spans="1:11" ht="17.25" customHeight="1">
      <c r="A51" s="67" t="s">
        <v>109</v>
      </c>
      <c r="B51" s="68">
        <f>ROUND(B32*B7,2)</f>
        <v>-2689.28</v>
      </c>
      <c r="C51" s="68">
        <f>ROUND(C32*C7,2)</f>
        <v>-3927.52</v>
      </c>
      <c r="D51" s="68">
        <f aca="true" t="shared" si="15" ref="D51:J51">ROUND(D32*D7,2)</f>
        <v>-3726.62</v>
      </c>
      <c r="E51" s="68">
        <f t="shared" si="15"/>
        <v>-2065.13</v>
      </c>
      <c r="F51" s="68">
        <f t="shared" si="15"/>
        <v>-2897.89</v>
      </c>
      <c r="G51" s="68">
        <f t="shared" si="15"/>
        <v>-4558.2</v>
      </c>
      <c r="H51" s="68">
        <f t="shared" si="15"/>
        <v>-2631.36</v>
      </c>
      <c r="I51" s="68">
        <f t="shared" si="15"/>
        <v>-864.39</v>
      </c>
      <c r="J51" s="68">
        <f t="shared" si="15"/>
        <v>-460.01</v>
      </c>
      <c r="K51" s="68">
        <f>SUM(B51:J51)</f>
        <v>-23820.399999999998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7700.82</v>
      </c>
      <c r="I53" s="31">
        <f>+I35</f>
        <v>0</v>
      </c>
      <c r="J53" s="31">
        <f>+J35</f>
        <v>0</v>
      </c>
      <c r="K53" s="23">
        <f t="shared" si="13"/>
        <v>7700.82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3736.44</v>
      </c>
      <c r="C55" s="36">
        <v>5773.72</v>
      </c>
      <c r="D55" s="36">
        <v>5076.08</v>
      </c>
      <c r="E55" s="19">
        <v>2799.12</v>
      </c>
      <c r="F55" s="36">
        <v>4327.08</v>
      </c>
      <c r="G55" s="36">
        <v>6300.16</v>
      </c>
      <c r="H55" s="36">
        <v>3642.28</v>
      </c>
      <c r="I55" s="36">
        <v>1065.72</v>
      </c>
      <c r="J55" s="19">
        <v>1673.48</v>
      </c>
      <c r="K55" s="23">
        <f t="shared" si="13"/>
        <v>34394.08</v>
      </c>
    </row>
    <row r="56" spans="1:11" ht="17.25" customHeight="1">
      <c r="A56" s="16" t="s">
        <v>53</v>
      </c>
      <c r="B56" s="36">
        <v>17460.71</v>
      </c>
      <c r="C56" s="36">
        <v>22133.45</v>
      </c>
      <c r="D56" s="36">
        <v>25401.89</v>
      </c>
      <c r="E56" s="36">
        <v>20992.36</v>
      </c>
      <c r="F56" s="36">
        <v>21915.91</v>
      </c>
      <c r="G56" s="36">
        <v>27814.23</v>
      </c>
      <c r="H56" s="36">
        <v>18208.51</v>
      </c>
      <c r="I56" s="19">
        <v>0</v>
      </c>
      <c r="J56" s="36">
        <v>13175.31</v>
      </c>
      <c r="K56" s="36">
        <f t="shared" si="13"/>
        <v>167102.37000000002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104541.61000000002</v>
      </c>
      <c r="C60" s="35">
        <f t="shared" si="16"/>
        <v>58066.33999999997</v>
      </c>
      <c r="D60" s="35">
        <f t="shared" si="16"/>
        <v>43820.850000000006</v>
      </c>
      <c r="E60" s="35">
        <f t="shared" si="16"/>
        <v>-255810.88</v>
      </c>
      <c r="F60" s="35">
        <f t="shared" si="16"/>
        <v>226673.68000000002</v>
      </c>
      <c r="G60" s="35">
        <f t="shared" si="16"/>
        <v>-65302.22000000006</v>
      </c>
      <c r="H60" s="35">
        <f t="shared" si="16"/>
        <v>-214915.69</v>
      </c>
      <c r="I60" s="35">
        <f t="shared" si="16"/>
        <v>-68355.47000000002</v>
      </c>
      <c r="J60" s="35">
        <f t="shared" si="16"/>
        <v>-46269.310000000005</v>
      </c>
      <c r="K60" s="35">
        <f>SUM(B60:J60)</f>
        <v>-217551.09000000008</v>
      </c>
    </row>
    <row r="61" spans="1:11" ht="18.75" customHeight="1">
      <c r="A61" s="16" t="s">
        <v>78</v>
      </c>
      <c r="B61" s="35">
        <f aca="true" t="shared" si="17" ref="B61:J61">B62+B63+B64+B65+B66+B67</f>
        <v>-212778.07</v>
      </c>
      <c r="C61" s="35">
        <f t="shared" si="17"/>
        <v>-262640.32</v>
      </c>
      <c r="D61" s="35">
        <f t="shared" si="17"/>
        <v>-242715.88</v>
      </c>
      <c r="E61" s="35">
        <f t="shared" si="17"/>
        <v>-235680.6</v>
      </c>
      <c r="F61" s="35">
        <f t="shared" si="17"/>
        <v>-236544.5</v>
      </c>
      <c r="G61" s="35">
        <f t="shared" si="17"/>
        <v>-285336.41000000003</v>
      </c>
      <c r="H61" s="35">
        <f t="shared" si="17"/>
        <v>-213992.5</v>
      </c>
      <c r="I61" s="35">
        <f t="shared" si="17"/>
        <v>-39140.5</v>
      </c>
      <c r="J61" s="35">
        <f t="shared" si="17"/>
        <v>-76989.5</v>
      </c>
      <c r="K61" s="35">
        <f aca="true" t="shared" si="18" ref="K61:K94">SUM(B61:J61)</f>
        <v>-1805818.2800000003</v>
      </c>
    </row>
    <row r="62" spans="1:11" ht="18.75" customHeight="1">
      <c r="A62" s="12" t="s">
        <v>79</v>
      </c>
      <c r="B62" s="35">
        <f>-ROUND(B9*$D$3,2)</f>
        <v>-175080.5</v>
      </c>
      <c r="C62" s="35">
        <f aca="true" t="shared" si="19" ref="C62:J62">-ROUND(C9*$D$3,2)</f>
        <v>-254275</v>
      </c>
      <c r="D62" s="35">
        <f t="shared" si="19"/>
        <v>-226177</v>
      </c>
      <c r="E62" s="35">
        <f t="shared" si="19"/>
        <v>-162204</v>
      </c>
      <c r="F62" s="35">
        <f t="shared" si="19"/>
        <v>-180603.5</v>
      </c>
      <c r="G62" s="35">
        <f t="shared" si="19"/>
        <v>-234405.5</v>
      </c>
      <c r="H62" s="35">
        <f t="shared" si="19"/>
        <v>-213902.5</v>
      </c>
      <c r="I62" s="35">
        <f t="shared" si="19"/>
        <v>-39140.5</v>
      </c>
      <c r="J62" s="35">
        <f t="shared" si="19"/>
        <v>-76989.5</v>
      </c>
      <c r="K62" s="35">
        <f t="shared" si="18"/>
        <v>-1562778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103</v>
      </c>
      <c r="B64" s="35">
        <v>-304.5</v>
      </c>
      <c r="C64" s="35">
        <v>-196</v>
      </c>
      <c r="D64" s="35">
        <v>-115.5</v>
      </c>
      <c r="E64" s="35">
        <v>-654.5</v>
      </c>
      <c r="F64" s="35">
        <v>-413</v>
      </c>
      <c r="G64" s="35">
        <v>-252</v>
      </c>
      <c r="H64" s="19">
        <v>0</v>
      </c>
      <c r="I64" s="19">
        <v>0</v>
      </c>
      <c r="J64" s="19">
        <v>0</v>
      </c>
      <c r="K64" s="35">
        <f t="shared" si="18"/>
        <v>-1935.5</v>
      </c>
    </row>
    <row r="65" spans="1:11" ht="18.75" customHeight="1">
      <c r="A65" s="12" t="s">
        <v>110</v>
      </c>
      <c r="B65" s="35">
        <v>-3146.5</v>
      </c>
      <c r="C65" s="35">
        <v>-1445.5</v>
      </c>
      <c r="D65" s="35">
        <v>-1365</v>
      </c>
      <c r="E65" s="35">
        <v>-3171</v>
      </c>
      <c r="F65" s="35">
        <v>-1592.5</v>
      </c>
      <c r="G65" s="35">
        <v>-1372</v>
      </c>
      <c r="H65" s="19">
        <v>0</v>
      </c>
      <c r="I65" s="19">
        <v>0</v>
      </c>
      <c r="J65" s="19">
        <v>0</v>
      </c>
      <c r="K65" s="35">
        <f t="shared" si="18"/>
        <v>-12092.5</v>
      </c>
    </row>
    <row r="66" spans="1:11" ht="18.75" customHeight="1">
      <c r="A66" s="12" t="s">
        <v>56</v>
      </c>
      <c r="B66" s="35">
        <v>-34246.57</v>
      </c>
      <c r="C66" s="35">
        <v>-6723.82</v>
      </c>
      <c r="D66" s="35">
        <v>-15058.38</v>
      </c>
      <c r="E66" s="35">
        <v>-69561.1</v>
      </c>
      <c r="F66" s="35">
        <v>-53935.5</v>
      </c>
      <c r="G66" s="35">
        <v>-49306.91</v>
      </c>
      <c r="H66" s="19">
        <v>0</v>
      </c>
      <c r="I66" s="19">
        <v>0</v>
      </c>
      <c r="J66" s="19">
        <v>0</v>
      </c>
      <c r="K66" s="35">
        <f t="shared" si="18"/>
        <v>-228832.28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35">
        <v>-90</v>
      </c>
      <c r="F67" s="19">
        <v>0</v>
      </c>
      <c r="G67" s="19">
        <v>0</v>
      </c>
      <c r="H67" s="35">
        <v>-90</v>
      </c>
      <c r="I67" s="19">
        <v>0</v>
      </c>
      <c r="J67" s="19">
        <v>0</v>
      </c>
      <c r="K67" s="35">
        <f t="shared" si="18"/>
        <v>-180</v>
      </c>
    </row>
    <row r="68" spans="1:11" ht="18.75" customHeight="1">
      <c r="A68" s="12" t="s">
        <v>83</v>
      </c>
      <c r="B68" s="35">
        <f aca="true" t="shared" si="20" ref="B68:J68">SUM(B69:B92)</f>
        <v>-14054.1</v>
      </c>
      <c r="C68" s="35">
        <f t="shared" si="20"/>
        <v>-19996.140000000003</v>
      </c>
      <c r="D68" s="35">
        <f t="shared" si="20"/>
        <v>-18724.77</v>
      </c>
      <c r="E68" s="35">
        <f t="shared" si="20"/>
        <v>-25886.37</v>
      </c>
      <c r="F68" s="35">
        <f t="shared" si="20"/>
        <v>-18863.46</v>
      </c>
      <c r="G68" s="35">
        <f t="shared" si="20"/>
        <v>-27030.59</v>
      </c>
      <c r="H68" s="35">
        <f t="shared" si="20"/>
        <v>-13370.94</v>
      </c>
      <c r="I68" s="35">
        <f t="shared" si="20"/>
        <v>-43770.200000000004</v>
      </c>
      <c r="J68" s="35">
        <f t="shared" si="20"/>
        <v>-25254.32</v>
      </c>
      <c r="K68" s="35">
        <f t="shared" si="18"/>
        <v>-206950.89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-1067.75</v>
      </c>
      <c r="E71" s="19">
        <v>0</v>
      </c>
      <c r="F71" s="35">
        <v>-380.65</v>
      </c>
      <c r="G71" s="19">
        <v>0</v>
      </c>
      <c r="H71" s="19">
        <v>0</v>
      </c>
      <c r="I71" s="47">
        <v>-1983.99</v>
      </c>
      <c r="J71" s="19">
        <v>0</v>
      </c>
      <c r="K71" s="35">
        <f t="shared" si="18"/>
        <v>-3432.3900000000003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-13467.74</v>
      </c>
      <c r="C73" s="35">
        <v>-19550.83</v>
      </c>
      <c r="D73" s="35">
        <v>-18482.18</v>
      </c>
      <c r="E73" s="35">
        <v>-12960.81</v>
      </c>
      <c r="F73" s="35">
        <v>-17810.85</v>
      </c>
      <c r="G73" s="35">
        <v>-27140.99</v>
      </c>
      <c r="H73" s="35">
        <v>-13289.62</v>
      </c>
      <c r="I73" s="35">
        <v>-4671.92</v>
      </c>
      <c r="J73" s="35">
        <v>-9631.56</v>
      </c>
      <c r="K73" s="48">
        <f t="shared" si="18"/>
        <v>-137006.5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123</v>
      </c>
      <c r="B91" s="35">
        <v>-586.36</v>
      </c>
      <c r="C91" s="35">
        <v>-295.32</v>
      </c>
      <c r="D91" s="35">
        <v>843.16</v>
      </c>
      <c r="E91" s="35">
        <v>-603.48</v>
      </c>
      <c r="F91" s="35">
        <v>-671.96</v>
      </c>
      <c r="G91" s="35">
        <v>128.4</v>
      </c>
      <c r="H91" s="35">
        <v>-81.32</v>
      </c>
      <c r="I91" s="35">
        <v>0</v>
      </c>
      <c r="J91" s="35">
        <v>-680.52</v>
      </c>
      <c r="K91" s="35">
        <f t="shared" si="18"/>
        <v>-1947.3999999999999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-12322.08</v>
      </c>
      <c r="F92" s="19">
        <v>0</v>
      </c>
      <c r="G92" s="19">
        <v>0</v>
      </c>
      <c r="H92" s="19">
        <v>0</v>
      </c>
      <c r="I92" s="48">
        <v>-7114.29</v>
      </c>
      <c r="J92" s="48">
        <v>-14942.24</v>
      </c>
      <c r="K92" s="48">
        <f t="shared" si="18"/>
        <v>-34378.61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125</v>
      </c>
      <c r="B94" s="35">
        <v>331373.78</v>
      </c>
      <c r="C94" s="35">
        <v>340702.8</v>
      </c>
      <c r="D94" s="35">
        <v>305261.5</v>
      </c>
      <c r="E94" s="35">
        <v>5756.09</v>
      </c>
      <c r="F94" s="35">
        <v>482081.64</v>
      </c>
      <c r="G94" s="35">
        <v>247064.78</v>
      </c>
      <c r="H94" s="35">
        <v>12447.75</v>
      </c>
      <c r="I94" s="35">
        <v>14555.23</v>
      </c>
      <c r="J94" s="35">
        <v>55974.51</v>
      </c>
      <c r="K94" s="48">
        <f t="shared" si="18"/>
        <v>1795218.08</v>
      </c>
      <c r="L94" s="55"/>
    </row>
    <row r="95" spans="1:12" ht="18.75" customHeight="1">
      <c r="A95" s="16" t="s">
        <v>106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1569625.7499999998</v>
      </c>
      <c r="C97" s="24">
        <f t="shared" si="21"/>
        <v>2288756.81</v>
      </c>
      <c r="D97" s="24">
        <f t="shared" si="21"/>
        <v>2653906.27</v>
      </c>
      <c r="E97" s="24">
        <f t="shared" si="21"/>
        <v>1228776.85</v>
      </c>
      <c r="F97" s="24">
        <f t="shared" si="21"/>
        <v>2145370.2800000003</v>
      </c>
      <c r="G97" s="24">
        <f t="shared" si="21"/>
        <v>2669356.3</v>
      </c>
      <c r="H97" s="24">
        <f t="shared" si="21"/>
        <v>1255935.31</v>
      </c>
      <c r="I97" s="24">
        <f>+I98+I99</f>
        <v>496270.6799999999</v>
      </c>
      <c r="J97" s="24">
        <f>+J98+J99</f>
        <v>788492.4900000001</v>
      </c>
      <c r="K97" s="48">
        <f>SUM(B97:J97)</f>
        <v>15096490.740000002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1552165.0399999998</v>
      </c>
      <c r="C98" s="24">
        <f t="shared" si="22"/>
        <v>2266623.36</v>
      </c>
      <c r="D98" s="24">
        <f t="shared" si="22"/>
        <v>2628504.38</v>
      </c>
      <c r="E98" s="24">
        <f t="shared" si="22"/>
        <v>1207784.49</v>
      </c>
      <c r="F98" s="24">
        <f t="shared" si="22"/>
        <v>2123454.37</v>
      </c>
      <c r="G98" s="24">
        <f t="shared" si="22"/>
        <v>2641542.07</v>
      </c>
      <c r="H98" s="24">
        <f t="shared" si="22"/>
        <v>1237726.8</v>
      </c>
      <c r="I98" s="24">
        <f t="shared" si="22"/>
        <v>496270.6799999999</v>
      </c>
      <c r="J98" s="24">
        <f t="shared" si="22"/>
        <v>775317.18</v>
      </c>
      <c r="K98" s="48">
        <f>SUM(B98:J98)</f>
        <v>14929388.370000001</v>
      </c>
      <c r="L98" s="54"/>
    </row>
    <row r="99" spans="1:11" ht="18" customHeight="1">
      <c r="A99" s="16" t="s">
        <v>104</v>
      </c>
      <c r="B99" s="24">
        <f aca="true" t="shared" si="23" ref="B99:J99">IF(+B56+B95+B100&lt;0,0,(B56+B95+B100))</f>
        <v>17460.71</v>
      </c>
      <c r="C99" s="24">
        <f t="shared" si="23"/>
        <v>22133.45</v>
      </c>
      <c r="D99" s="24">
        <f t="shared" si="23"/>
        <v>25401.89</v>
      </c>
      <c r="E99" s="24">
        <f t="shared" si="23"/>
        <v>20992.36</v>
      </c>
      <c r="F99" s="24">
        <f t="shared" si="23"/>
        <v>21915.91</v>
      </c>
      <c r="G99" s="24">
        <f t="shared" si="23"/>
        <v>27814.23</v>
      </c>
      <c r="H99" s="24">
        <f t="shared" si="23"/>
        <v>18208.51</v>
      </c>
      <c r="I99" s="19">
        <f t="shared" si="23"/>
        <v>0</v>
      </c>
      <c r="J99" s="24">
        <f t="shared" si="23"/>
        <v>13175.31</v>
      </c>
      <c r="K99" s="48">
        <f>SUM(B99:J99)</f>
        <v>167102.37000000002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15096490.719999997</v>
      </c>
      <c r="L105" s="54"/>
    </row>
    <row r="106" spans="1:11" ht="18.75" customHeight="1">
      <c r="A106" s="26" t="s">
        <v>74</v>
      </c>
      <c r="B106" s="27">
        <v>177495.51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177495.51</v>
      </c>
    </row>
    <row r="107" spans="1:11" ht="18.75" customHeight="1">
      <c r="A107" s="26" t="s">
        <v>75</v>
      </c>
      <c r="B107" s="27">
        <v>1392130.24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1392130.24</v>
      </c>
    </row>
    <row r="108" spans="1:11" ht="18.75" customHeight="1">
      <c r="A108" s="26" t="s">
        <v>76</v>
      </c>
      <c r="B108" s="40">
        <v>0</v>
      </c>
      <c r="C108" s="27">
        <f>+C97</f>
        <v>2288756.81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2288756.81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2653906.27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2653906.27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1228776.85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1228776.85</v>
      </c>
    </row>
    <row r="111" spans="1:11" ht="18.75" customHeight="1">
      <c r="A111" s="69" t="s">
        <v>111</v>
      </c>
      <c r="B111" s="40">
        <v>0</v>
      </c>
      <c r="C111" s="40">
        <v>0</v>
      </c>
      <c r="D111" s="40">
        <v>0</v>
      </c>
      <c r="E111" s="40">
        <v>0</v>
      </c>
      <c r="F111" s="27">
        <v>398079.63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398079.63</v>
      </c>
    </row>
    <row r="112" spans="1:11" ht="18.75" customHeight="1">
      <c r="A112" s="69" t="s">
        <v>112</v>
      </c>
      <c r="B112" s="40">
        <v>0</v>
      </c>
      <c r="C112" s="40">
        <v>0</v>
      </c>
      <c r="D112" s="40">
        <v>0</v>
      </c>
      <c r="E112" s="40">
        <v>0</v>
      </c>
      <c r="F112" s="27">
        <v>775838.58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775838.58</v>
      </c>
    </row>
    <row r="113" spans="1:11" ht="18.75" customHeight="1">
      <c r="A113" s="69" t="s">
        <v>113</v>
      </c>
      <c r="B113" s="40">
        <v>0</v>
      </c>
      <c r="C113" s="40">
        <v>0</v>
      </c>
      <c r="D113" s="40">
        <v>0</v>
      </c>
      <c r="E113" s="40">
        <v>0</v>
      </c>
      <c r="F113" s="27">
        <v>971452.07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971452.07</v>
      </c>
    </row>
    <row r="114" spans="1:11" ht="18.75" customHeight="1">
      <c r="A114" s="69" t="s">
        <v>114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833109.95</v>
      </c>
      <c r="H114" s="40">
        <v>0</v>
      </c>
      <c r="I114" s="40">
        <v>0</v>
      </c>
      <c r="J114" s="40">
        <v>0</v>
      </c>
      <c r="K114" s="41">
        <f t="shared" si="24"/>
        <v>833109.95</v>
      </c>
    </row>
    <row r="115" spans="1:11" ht="18.75" customHeight="1">
      <c r="A115" s="69" t="s">
        <v>115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61420.25</v>
      </c>
      <c r="H115" s="40">
        <v>0</v>
      </c>
      <c r="I115" s="40">
        <v>0</v>
      </c>
      <c r="J115" s="40">
        <v>0</v>
      </c>
      <c r="K115" s="41">
        <f t="shared" si="24"/>
        <v>61420.25</v>
      </c>
    </row>
    <row r="116" spans="1:11" ht="18.75" customHeight="1">
      <c r="A116" s="69" t="s">
        <v>116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393048.45</v>
      </c>
      <c r="H116" s="40">
        <v>0</v>
      </c>
      <c r="I116" s="40">
        <v>0</v>
      </c>
      <c r="J116" s="40">
        <v>0</v>
      </c>
      <c r="K116" s="41">
        <f t="shared" si="24"/>
        <v>393048.45</v>
      </c>
    </row>
    <row r="117" spans="1:11" ht="18.75" customHeight="1">
      <c r="A117" s="69" t="s">
        <v>117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422483.22</v>
      </c>
      <c r="H117" s="40">
        <v>0</v>
      </c>
      <c r="I117" s="40">
        <v>0</v>
      </c>
      <c r="J117" s="40">
        <v>0</v>
      </c>
      <c r="K117" s="41">
        <f t="shared" si="24"/>
        <v>422483.22</v>
      </c>
    </row>
    <row r="118" spans="1:11" ht="18.75" customHeight="1">
      <c r="A118" s="69" t="s">
        <v>118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959294.42</v>
      </c>
      <c r="H118" s="40">
        <v>0</v>
      </c>
      <c r="I118" s="40">
        <v>0</v>
      </c>
      <c r="J118" s="40">
        <v>0</v>
      </c>
      <c r="K118" s="41">
        <f t="shared" si="24"/>
        <v>959294.42</v>
      </c>
    </row>
    <row r="119" spans="1:11" ht="18.75" customHeight="1">
      <c r="A119" s="69" t="s">
        <v>119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397835.69</v>
      </c>
      <c r="I119" s="40">
        <v>0</v>
      </c>
      <c r="J119" s="40">
        <v>0</v>
      </c>
      <c r="K119" s="41">
        <f t="shared" si="24"/>
        <v>397835.69</v>
      </c>
    </row>
    <row r="120" spans="1:11" ht="18.75" customHeight="1">
      <c r="A120" s="69" t="s">
        <v>120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858099.62</v>
      </c>
      <c r="I120" s="40">
        <v>0</v>
      </c>
      <c r="J120" s="40">
        <v>0</v>
      </c>
      <c r="K120" s="41">
        <f t="shared" si="24"/>
        <v>858099.62</v>
      </c>
    </row>
    <row r="121" spans="1:11" ht="18.75" customHeight="1">
      <c r="A121" s="69" t="s">
        <v>121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496270.68</v>
      </c>
      <c r="J121" s="40">
        <v>0</v>
      </c>
      <c r="K121" s="41">
        <f t="shared" si="24"/>
        <v>496270.68</v>
      </c>
    </row>
    <row r="122" spans="1:11" ht="18.75" customHeight="1">
      <c r="A122" s="70" t="s">
        <v>122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788492.48</v>
      </c>
      <c r="K122" s="44">
        <f t="shared" si="24"/>
        <v>788492.48</v>
      </c>
    </row>
    <row r="123" spans="1:11" ht="18.75" customHeight="1">
      <c r="A123" s="39" t="s">
        <v>126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0.010000000125728548</v>
      </c>
      <c r="K123" s="51"/>
    </row>
    <row r="124" ht="18.75" customHeight="1">
      <c r="A124" s="39" t="s">
        <v>127</v>
      </c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2015-03-27T18:34:55Z</dcterms:modified>
  <cp:category/>
  <cp:version/>
  <cp:contentType/>
  <cp:contentStatus/>
</cp:coreProperties>
</file>