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<sst xmlns="http://schemas.openxmlformats.org/spreadsheetml/2006/main" count="128" uniqueCount="128">
  <si>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</si>
  <si>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</si>
  <si>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</si>
  <si>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</si>
  <si>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</si>
  <si>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</si>
  <si>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</si>
  <si>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</si>
  <si>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</si>
  <si>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</si>
  <si>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</si>
  <si>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</si>
  <si>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</si>
  <si>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</si>
  <si>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</si>
  <si>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</si>
  <si>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</si>
  <si>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</si>
  <si>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</si>
  <si>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</si>
  <si>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</si>
  <si>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</si>
  <si>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</si>
  <si>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</si>
  <si>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</si>
  <si>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</si>
  <si>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</si>
  <si>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</si>
  <si>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</si>
  <si>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</si>
  <si>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</si>
  <si>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</si>
  <si>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</si>
  <si>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</si>
  <si>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</si>
  <si>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</si>
  <si>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</si>
  <si>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</si>
  <si>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</si>
  <si>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</si>
  <si>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</si>
  <si>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</si>
  <si>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</si>
  <si>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</si>
  <si>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</si>
  <si>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</si>
  <si>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</si>
  <si>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</si>
  <si>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</si>
  <si>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</si>
  <si>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</si>
  <si>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</si>
  <si>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</si>
  <si>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</si>
  <si>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</si>
  <si>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</si>
  <si>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</si>
  <si>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</si>
  <si>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</si>
  <si>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</si>
  <si>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</si>
  <si>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</si>
  <si>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</si>
  <si>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</si>
  <si>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</si>
  <si>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</si>
  <si>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</si>
  <si>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</si>
  <si>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</si>
  <si>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</si>
  <si>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</si>
  <si>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</si>
  <si>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</si>
  <si>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</si>
  <si>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</si>
  <si>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</si>
  <si>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</si>
  <si>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</si>
  <si>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</si>
  <si>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</si>
  <si>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</si>
  <si>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</si>
  <si>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</si>
  <si>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</si>
  <si>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</si>
  <si>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</si>
  <si>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</si>
  <si>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</si>
  <si>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</si>
  <si>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</si>
  <si>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</si>
  <si>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</si>
  <si>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</si>
  <si>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</si>
  <si>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</si>
  <si>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</si>
  <si>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</si>
  <si>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</si>
  <si>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</si>
  <si>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</si>
  <si>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</si>
  <si>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</si>
  <si>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</si>
  <si>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</si>
  <si>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</si>
  <si>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</si>
  <si>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</si>
  <si>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</si>
  <si>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</si>
  <si>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</si>
  <si>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</si>
  <si>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</si>
  <si>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</si>
  <si>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</si>
  <si>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</si>
  <si>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</si>
  <si>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</si>
  <si>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</si>
  <si>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</si>
  <si>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</si>
  <si>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</si>
  <si>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</si>
  <si>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</si>
  <si>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</si>
  <si>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04/03/15 - VENCIMENTO 11/03/15</t>
  </si>
  <si>
    <t>6.3. Revisão de Remuneração pelo Transporte Coletivo  (1)</t>
  </si>
  <si>
    <t>Nota:</t>
  </si>
  <si>
    <t>(1) - Remuneração das linhas da USP do período de 09 a 13/01/15.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</si>
</sst>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09">
      <selection activeCell="A125" sqref="A125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96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8" t="s">
        <v>95</v>
      </c>
      <c r="J5" s="78" t="s">
        <v>94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618128</v>
      </c>
      <c r="C7" s="9">
        <f t="shared" si="0"/>
        <v>810333</v>
      </c>
      <c r="D7" s="9">
        <f t="shared" si="0"/>
        <v>839093</v>
      </c>
      <c r="E7" s="9">
        <f t="shared" si="0"/>
        <v>567265</v>
      </c>
      <c r="F7" s="9">
        <f t="shared" si="0"/>
        <v>678098</v>
      </c>
      <c r="G7" s="9">
        <f t="shared" si="0"/>
        <v>1251565</v>
      </c>
      <c r="H7" s="9">
        <f t="shared" si="0"/>
        <v>581681</v>
      </c>
      <c r="I7" s="9">
        <f t="shared" si="0"/>
        <v>129738</v>
      </c>
      <c r="J7" s="9">
        <f t="shared" si="0"/>
        <v>319366</v>
      </c>
      <c r="K7" s="9">
        <f t="shared" si="0"/>
        <v>5795267</v>
      </c>
      <c r="L7" s="52"/>
    </row>
    <row r="8" spans="1:11" ht="17.25" customHeight="1">
      <c r="A8" s="10" t="s">
        <v>102</v>
      </c>
      <c r="B8" s="11">
        <f>B9+B12+B16</f>
        <v>364970</v>
      </c>
      <c r="C8" s="11">
        <f aca="true" t="shared" si="1" ref="C8:J8">C9+C12+C16</f>
        <v>493506</v>
      </c>
      <c r="D8" s="11">
        <f t="shared" si="1"/>
        <v>478916</v>
      </c>
      <c r="E8" s="11">
        <f t="shared" si="1"/>
        <v>339174</v>
      </c>
      <c r="F8" s="11">
        <f t="shared" si="1"/>
        <v>376984</v>
      </c>
      <c r="G8" s="11">
        <f t="shared" si="1"/>
        <v>687007</v>
      </c>
      <c r="H8" s="11">
        <f t="shared" si="1"/>
        <v>362947</v>
      </c>
      <c r="I8" s="11">
        <f t="shared" si="1"/>
        <v>70665</v>
      </c>
      <c r="J8" s="11">
        <f t="shared" si="1"/>
        <v>180337</v>
      </c>
      <c r="K8" s="11">
        <f>SUM(B8:J8)</f>
        <v>3354506</v>
      </c>
    </row>
    <row r="9" spans="1:11" ht="17.25" customHeight="1">
      <c r="A9" s="15" t="s">
        <v>17</v>
      </c>
      <c r="B9" s="13">
        <f>+B10+B11</f>
        <v>49083</v>
      </c>
      <c r="C9" s="13">
        <f aca="true" t="shared" si="2" ref="C9:J9">+C10+C11</f>
        <v>68690</v>
      </c>
      <c r="D9" s="13">
        <f t="shared" si="2"/>
        <v>60497</v>
      </c>
      <c r="E9" s="13">
        <f t="shared" si="2"/>
        <v>45408</v>
      </c>
      <c r="F9" s="13">
        <f t="shared" si="2"/>
        <v>43228</v>
      </c>
      <c r="G9" s="13">
        <f t="shared" si="2"/>
        <v>64674</v>
      </c>
      <c r="H9" s="13">
        <f t="shared" si="2"/>
        <v>62110</v>
      </c>
      <c r="I9" s="13">
        <f t="shared" si="2"/>
        <v>11096</v>
      </c>
      <c r="J9" s="13">
        <f t="shared" si="2"/>
        <v>20125</v>
      </c>
      <c r="K9" s="11">
        <f>SUM(B9:J9)</f>
        <v>424911</v>
      </c>
    </row>
    <row r="10" spans="1:11" ht="17.25" customHeight="1">
      <c r="A10" s="29" t="s">
        <v>18</v>
      </c>
      <c r="B10" s="13">
        <v>49036</v>
      </c>
      <c r="C10" s="13">
        <v>68690</v>
      </c>
      <c r="D10" s="13">
        <v>60388</v>
      </c>
      <c r="E10" s="13">
        <v>45369</v>
      </c>
      <c r="F10" s="13">
        <v>43082</v>
      </c>
      <c r="G10" s="13">
        <v>63875</v>
      </c>
      <c r="H10" s="13">
        <v>62102</v>
      </c>
      <c r="I10" s="13">
        <v>11096</v>
      </c>
      <c r="J10" s="13">
        <v>20125</v>
      </c>
      <c r="K10" s="11">
        <f>SUM(B10:J10)</f>
        <v>423763</v>
      </c>
    </row>
    <row r="11" spans="1:11" ht="17.25" customHeight="1">
      <c r="A11" s="29" t="s">
        <v>19</v>
      </c>
      <c r="B11" s="13">
        <v>47</v>
      </c>
      <c r="C11" s="13">
        <v>0</v>
      </c>
      <c r="D11" s="13">
        <v>109</v>
      </c>
      <c r="E11" s="13">
        <v>39</v>
      </c>
      <c r="F11" s="13">
        <v>146</v>
      </c>
      <c r="G11" s="13">
        <v>799</v>
      </c>
      <c r="H11" s="13">
        <v>8</v>
      </c>
      <c r="I11" s="13">
        <v>0</v>
      </c>
      <c r="J11" s="13">
        <v>0</v>
      </c>
      <c r="K11" s="11">
        <f>SUM(B11:J11)</f>
        <v>1148</v>
      </c>
    </row>
    <row r="12" spans="1:11" ht="17.25" customHeight="1">
      <c r="A12" s="15" t="s">
        <v>31</v>
      </c>
      <c r="B12" s="17">
        <f aca="true" t="shared" si="3" ref="B12:J12">SUM(B13:B15)</f>
        <v>291997</v>
      </c>
      <c r="C12" s="17">
        <f t="shared" si="3"/>
        <v>392174</v>
      </c>
      <c r="D12" s="17">
        <f t="shared" si="3"/>
        <v>387735</v>
      </c>
      <c r="E12" s="17">
        <f t="shared" si="3"/>
        <v>273164</v>
      </c>
      <c r="F12" s="17">
        <f t="shared" si="3"/>
        <v>310312</v>
      </c>
      <c r="G12" s="17">
        <f t="shared" si="3"/>
        <v>581015</v>
      </c>
      <c r="H12" s="17">
        <f t="shared" si="3"/>
        <v>280671</v>
      </c>
      <c r="I12" s="17">
        <f t="shared" si="3"/>
        <v>54247</v>
      </c>
      <c r="J12" s="17">
        <f t="shared" si="3"/>
        <v>148545</v>
      </c>
      <c r="K12" s="11">
        <f aca="true" t="shared" si="4" ref="K12:K27">SUM(B12:J12)</f>
        <v>2719860</v>
      </c>
    </row>
    <row r="13" spans="1:13" ht="17.25" customHeight="1">
      <c r="A13" s="14" t="s">
        <v>20</v>
      </c>
      <c r="B13" s="13">
        <v>139853</v>
      </c>
      <c r="C13" s="13">
        <v>199057</v>
      </c>
      <c r="D13" s="13">
        <v>199157</v>
      </c>
      <c r="E13" s="13">
        <v>138957</v>
      </c>
      <c r="F13" s="13">
        <v>157845</v>
      </c>
      <c r="G13" s="13">
        <v>280996</v>
      </c>
      <c r="H13" s="13">
        <v>132517</v>
      </c>
      <c r="I13" s="13">
        <v>29273</v>
      </c>
      <c r="J13" s="13">
        <v>76810</v>
      </c>
      <c r="K13" s="11">
        <f t="shared" si="4"/>
        <v>1354465</v>
      </c>
      <c r="L13" s="52"/>
      <c r="M13" s="53"/>
    </row>
    <row r="14" spans="1:12" ht="17.25" customHeight="1">
      <c r="A14" s="14" t="s">
        <v>21</v>
      </c>
      <c r="B14" s="13">
        <v>132305</v>
      </c>
      <c r="C14" s="13">
        <v>164363</v>
      </c>
      <c r="D14" s="13">
        <v>160280</v>
      </c>
      <c r="E14" s="13">
        <v>116393</v>
      </c>
      <c r="F14" s="13">
        <v>134240</v>
      </c>
      <c r="G14" s="13">
        <v>270251</v>
      </c>
      <c r="H14" s="13">
        <v>126571</v>
      </c>
      <c r="I14" s="13">
        <v>20163</v>
      </c>
      <c r="J14" s="13">
        <v>61836</v>
      </c>
      <c r="K14" s="11">
        <f t="shared" si="4"/>
        <v>1186402</v>
      </c>
      <c r="L14" s="52"/>
    </row>
    <row r="15" spans="1:11" ht="17.25" customHeight="1">
      <c r="A15" s="14" t="s">
        <v>22</v>
      </c>
      <c r="B15" s="13">
        <v>19839</v>
      </c>
      <c r="C15" s="13">
        <v>28754</v>
      </c>
      <c r="D15" s="13">
        <v>28298</v>
      </c>
      <c r="E15" s="13">
        <v>17814</v>
      </c>
      <c r="F15" s="13">
        <v>18227</v>
      </c>
      <c r="G15" s="13">
        <v>29768</v>
      </c>
      <c r="H15" s="13">
        <v>21583</v>
      </c>
      <c r="I15" s="13">
        <v>4811</v>
      </c>
      <c r="J15" s="13">
        <v>9899</v>
      </c>
      <c r="K15" s="11">
        <f t="shared" si="4"/>
        <v>178993</v>
      </c>
    </row>
    <row r="16" spans="1:11" ht="17.25" customHeight="1">
      <c r="A16" s="15" t="s">
        <v>98</v>
      </c>
      <c r="B16" s="13">
        <f>B17+B18+B19</f>
        <v>23890</v>
      </c>
      <c r="C16" s="13">
        <f aca="true" t="shared" si="5" ref="C16:J16">C17+C18+C19</f>
        <v>32642</v>
      </c>
      <c r="D16" s="13">
        <f t="shared" si="5"/>
        <v>30684</v>
      </c>
      <c r="E16" s="13">
        <f t="shared" si="5"/>
        <v>20602</v>
      </c>
      <c r="F16" s="13">
        <f t="shared" si="5"/>
        <v>23444</v>
      </c>
      <c r="G16" s="13">
        <f t="shared" si="5"/>
        <v>41318</v>
      </c>
      <c r="H16" s="13">
        <f t="shared" si="5"/>
        <v>20166</v>
      </c>
      <c r="I16" s="13">
        <f t="shared" si="5"/>
        <v>5322</v>
      </c>
      <c r="J16" s="13">
        <f t="shared" si="5"/>
        <v>11667</v>
      </c>
      <c r="K16" s="11">
        <f t="shared" si="4"/>
        <v>209735</v>
      </c>
    </row>
    <row r="17" spans="1:11" ht="17.25" customHeight="1">
      <c r="A17" s="14" t="s">
        <v>99</v>
      </c>
      <c r="B17" s="13">
        <v>8709</v>
      </c>
      <c r="C17" s="13">
        <v>12132</v>
      </c>
      <c r="D17" s="13">
        <v>10834</v>
      </c>
      <c r="E17" s="13">
        <v>8319</v>
      </c>
      <c r="F17" s="13">
        <v>9477</v>
      </c>
      <c r="G17" s="13">
        <v>18588</v>
      </c>
      <c r="H17" s="13">
        <v>9336</v>
      </c>
      <c r="I17" s="13">
        <v>1994</v>
      </c>
      <c r="J17" s="13">
        <v>4137</v>
      </c>
      <c r="K17" s="11">
        <f t="shared" si="4"/>
        <v>83526</v>
      </c>
    </row>
    <row r="18" spans="1:11" ht="17.25" customHeight="1">
      <c r="A18" s="14" t="s">
        <v>100</v>
      </c>
      <c r="B18" s="13">
        <v>1203</v>
      </c>
      <c r="C18" s="13">
        <v>1353</v>
      </c>
      <c r="D18" s="13">
        <v>1423</v>
      </c>
      <c r="E18" s="13">
        <v>1259</v>
      </c>
      <c r="F18" s="13">
        <v>1158</v>
      </c>
      <c r="G18" s="13">
        <v>2362</v>
      </c>
      <c r="H18" s="13">
        <v>951</v>
      </c>
      <c r="I18" s="13">
        <v>279</v>
      </c>
      <c r="J18" s="13">
        <v>476</v>
      </c>
      <c r="K18" s="11">
        <f t="shared" si="4"/>
        <v>10464</v>
      </c>
    </row>
    <row r="19" spans="1:11" ht="17.25" customHeight="1">
      <c r="A19" s="14" t="s">
        <v>101</v>
      </c>
      <c r="B19" s="13">
        <v>13978</v>
      </c>
      <c r="C19" s="13">
        <v>19157</v>
      </c>
      <c r="D19" s="13">
        <v>18427</v>
      </c>
      <c r="E19" s="13">
        <v>11024</v>
      </c>
      <c r="F19" s="13">
        <v>12809</v>
      </c>
      <c r="G19" s="13">
        <v>20368</v>
      </c>
      <c r="H19" s="13">
        <v>9879</v>
      </c>
      <c r="I19" s="13">
        <v>3049</v>
      </c>
      <c r="J19" s="13">
        <v>7054</v>
      </c>
      <c r="K19" s="11">
        <f t="shared" si="4"/>
        <v>115745</v>
      </c>
    </row>
    <row r="20" spans="1:11" ht="17.25" customHeight="1">
      <c r="A20" s="16" t="s">
        <v>23</v>
      </c>
      <c r="B20" s="11">
        <f>+B21+B22+B23</f>
        <v>198451</v>
      </c>
      <c r="C20" s="11">
        <f aca="true" t="shared" si="6" ref="C20:J20">+C21+C22+C23</f>
        <v>231340</v>
      </c>
      <c r="D20" s="11">
        <f t="shared" si="6"/>
        <v>261866</v>
      </c>
      <c r="E20" s="11">
        <f t="shared" si="6"/>
        <v>167540</v>
      </c>
      <c r="F20" s="11">
        <f t="shared" si="6"/>
        <v>236593</v>
      </c>
      <c r="G20" s="11">
        <f t="shared" si="6"/>
        <v>477921</v>
      </c>
      <c r="H20" s="11">
        <f t="shared" si="6"/>
        <v>167691</v>
      </c>
      <c r="I20" s="11">
        <f t="shared" si="6"/>
        <v>40704</v>
      </c>
      <c r="J20" s="11">
        <f t="shared" si="6"/>
        <v>95556</v>
      </c>
      <c r="K20" s="11">
        <f t="shared" si="4"/>
        <v>1877662</v>
      </c>
    </row>
    <row r="21" spans="1:12" ht="17.25" customHeight="1">
      <c r="A21" s="12" t="s">
        <v>24</v>
      </c>
      <c r="B21" s="13">
        <v>107122</v>
      </c>
      <c r="C21" s="13">
        <v>136370</v>
      </c>
      <c r="D21" s="13">
        <v>152834</v>
      </c>
      <c r="E21" s="13">
        <v>97626</v>
      </c>
      <c r="F21" s="13">
        <v>136246</v>
      </c>
      <c r="G21" s="13">
        <v>257031</v>
      </c>
      <c r="H21" s="13">
        <v>96200</v>
      </c>
      <c r="I21" s="13">
        <v>24945</v>
      </c>
      <c r="J21" s="13">
        <v>55055</v>
      </c>
      <c r="K21" s="11">
        <f t="shared" si="4"/>
        <v>1063429</v>
      </c>
      <c r="L21" s="52"/>
    </row>
    <row r="22" spans="1:12" ht="17.25" customHeight="1">
      <c r="A22" s="12" t="s">
        <v>25</v>
      </c>
      <c r="B22" s="13">
        <v>81049</v>
      </c>
      <c r="C22" s="13">
        <v>82563</v>
      </c>
      <c r="D22" s="13">
        <v>94767</v>
      </c>
      <c r="E22" s="13">
        <v>62368</v>
      </c>
      <c r="F22" s="13">
        <v>90209</v>
      </c>
      <c r="G22" s="13">
        <v>202576</v>
      </c>
      <c r="H22" s="13">
        <v>62819</v>
      </c>
      <c r="I22" s="13">
        <v>13352</v>
      </c>
      <c r="J22" s="13">
        <v>35505</v>
      </c>
      <c r="K22" s="11">
        <f t="shared" si="4"/>
        <v>725208</v>
      </c>
      <c r="L22" s="52"/>
    </row>
    <row r="23" spans="1:11" ht="17.25" customHeight="1">
      <c r="A23" s="12" t="s">
        <v>26</v>
      </c>
      <c r="B23" s="13">
        <v>10280</v>
      </c>
      <c r="C23" s="13">
        <v>12407</v>
      </c>
      <c r="D23" s="13">
        <v>14265</v>
      </c>
      <c r="E23" s="13">
        <v>7546</v>
      </c>
      <c r="F23" s="13">
        <v>10138</v>
      </c>
      <c r="G23" s="13">
        <v>18314</v>
      </c>
      <c r="H23" s="13">
        <v>8672</v>
      </c>
      <c r="I23" s="13">
        <v>2407</v>
      </c>
      <c r="J23" s="13">
        <v>4996</v>
      </c>
      <c r="K23" s="11">
        <f t="shared" si="4"/>
        <v>89025</v>
      </c>
    </row>
    <row r="24" spans="1:11" ht="17.25" customHeight="1">
      <c r="A24" s="16" t="s">
        <v>27</v>
      </c>
      <c r="B24" s="13">
        <v>54707</v>
      </c>
      <c r="C24" s="13">
        <v>85487</v>
      </c>
      <c r="D24" s="13">
        <v>98311</v>
      </c>
      <c r="E24" s="13">
        <v>60551</v>
      </c>
      <c r="F24" s="13">
        <v>64521</v>
      </c>
      <c r="G24" s="13">
        <v>86637</v>
      </c>
      <c r="H24" s="13">
        <v>43127</v>
      </c>
      <c r="I24" s="13">
        <v>18369</v>
      </c>
      <c r="J24" s="13">
        <v>43473</v>
      </c>
      <c r="K24" s="11">
        <f t="shared" si="4"/>
        <v>555183</v>
      </c>
    </row>
    <row r="25" spans="1:12" ht="17.25" customHeight="1">
      <c r="A25" s="12" t="s">
        <v>28</v>
      </c>
      <c r="B25" s="13">
        <v>35012</v>
      </c>
      <c r="C25" s="13">
        <v>54712</v>
      </c>
      <c r="D25" s="13">
        <v>62919</v>
      </c>
      <c r="E25" s="13">
        <v>38753</v>
      </c>
      <c r="F25" s="13">
        <v>41293</v>
      </c>
      <c r="G25" s="13">
        <v>55448</v>
      </c>
      <c r="H25" s="13">
        <v>27601</v>
      </c>
      <c r="I25" s="13">
        <v>11756</v>
      </c>
      <c r="J25" s="13">
        <v>27823</v>
      </c>
      <c r="K25" s="11">
        <f t="shared" si="4"/>
        <v>355317</v>
      </c>
      <c r="L25" s="52"/>
    </row>
    <row r="26" spans="1:12" ht="17.25" customHeight="1">
      <c r="A26" s="12" t="s">
        <v>29</v>
      </c>
      <c r="B26" s="13">
        <v>19695</v>
      </c>
      <c r="C26" s="13">
        <v>30775</v>
      </c>
      <c r="D26" s="13">
        <v>35392</v>
      </c>
      <c r="E26" s="13">
        <v>21798</v>
      </c>
      <c r="F26" s="13">
        <v>23228</v>
      </c>
      <c r="G26" s="13">
        <v>31189</v>
      </c>
      <c r="H26" s="13">
        <v>15526</v>
      </c>
      <c r="I26" s="13">
        <v>6613</v>
      </c>
      <c r="J26" s="13">
        <v>15650</v>
      </c>
      <c r="K26" s="11">
        <f t="shared" si="4"/>
        <v>199866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7916</v>
      </c>
      <c r="I27" s="11">
        <v>0</v>
      </c>
      <c r="J27" s="11">
        <v>0</v>
      </c>
      <c r="K27" s="11">
        <f t="shared" si="4"/>
        <v>7916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2.4099478</v>
      </c>
      <c r="C29" s="59">
        <f aca="true" t="shared" si="7" ref="C29:J29">SUM(C30:C33)</f>
        <v>2.7489779999999997</v>
      </c>
      <c r="D29" s="59">
        <f t="shared" si="7"/>
        <v>3.09540578</v>
      </c>
      <c r="E29" s="59">
        <f t="shared" si="7"/>
        <v>2.6323015</v>
      </c>
      <c r="F29" s="59">
        <f t="shared" si="7"/>
        <v>2.55529254</v>
      </c>
      <c r="G29" s="59">
        <f t="shared" si="7"/>
        <v>2.19774348</v>
      </c>
      <c r="H29" s="59">
        <f t="shared" si="7"/>
        <v>2.5196</v>
      </c>
      <c r="I29" s="59">
        <f t="shared" si="7"/>
        <v>4.473838</v>
      </c>
      <c r="J29" s="59">
        <f t="shared" si="7"/>
        <v>2.65525601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108</v>
      </c>
      <c r="B32" s="61">
        <v>-0.0037522</v>
      </c>
      <c r="C32" s="61">
        <v>-0.004128</v>
      </c>
      <c r="D32" s="61">
        <v>-0.00409422</v>
      </c>
      <c r="E32" s="61">
        <v>-0.0036985</v>
      </c>
      <c r="F32" s="61">
        <v>-0.00370746</v>
      </c>
      <c r="G32" s="61">
        <v>-0.00365652</v>
      </c>
      <c r="H32" s="61">
        <v>-0.0046</v>
      </c>
      <c r="I32" s="61">
        <v>-0.006862</v>
      </c>
      <c r="J32" s="61">
        <v>-0.00144399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7804.31</v>
      </c>
      <c r="I35" s="19">
        <v>0</v>
      </c>
      <c r="J35" s="19">
        <v>0</v>
      </c>
      <c r="K35" s="23">
        <f>SUM(B35:J35)</f>
        <v>7804.31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3124.4</v>
      </c>
      <c r="C39" s="23">
        <f aca="true" t="shared" si="8" ref="C39:J39">+C43</f>
        <v>4601</v>
      </c>
      <c r="D39" s="23">
        <f t="shared" si="8"/>
        <v>4648.08</v>
      </c>
      <c r="E39" s="19">
        <f t="shared" si="8"/>
        <v>2782</v>
      </c>
      <c r="F39" s="23">
        <f t="shared" si="8"/>
        <v>4100.24</v>
      </c>
      <c r="G39" s="23">
        <f t="shared" si="8"/>
        <v>6210.28</v>
      </c>
      <c r="H39" s="23">
        <f t="shared" si="8"/>
        <v>3642.28</v>
      </c>
      <c r="I39" s="23">
        <f t="shared" si="8"/>
        <v>1065.72</v>
      </c>
      <c r="J39" s="23">
        <f t="shared" si="8"/>
        <v>1622.12</v>
      </c>
      <c r="K39" s="23">
        <f aca="true" t="shared" si="9" ref="K39:K44">SUM(B39:J39)</f>
        <v>31796.12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107</v>
      </c>
      <c r="B43" s="64">
        <f>ROUND(B44*B45,2)</f>
        <v>3124.4</v>
      </c>
      <c r="C43" s="64">
        <f>ROUND(C44*C45,2)</f>
        <v>4601</v>
      </c>
      <c r="D43" s="64">
        <f aca="true" t="shared" si="10" ref="D43:J43">ROUND(D44*D45,2)</f>
        <v>4648.08</v>
      </c>
      <c r="E43" s="64">
        <f t="shared" si="10"/>
        <v>2782</v>
      </c>
      <c r="F43" s="64">
        <f t="shared" si="10"/>
        <v>4100.24</v>
      </c>
      <c r="G43" s="64">
        <f t="shared" si="10"/>
        <v>6210.28</v>
      </c>
      <c r="H43" s="64">
        <f t="shared" si="10"/>
        <v>3642.28</v>
      </c>
      <c r="I43" s="64">
        <f t="shared" si="10"/>
        <v>1065.72</v>
      </c>
      <c r="J43" s="64">
        <f t="shared" si="10"/>
        <v>1622.12</v>
      </c>
      <c r="K43" s="64">
        <f t="shared" si="9"/>
        <v>31796.12</v>
      </c>
    </row>
    <row r="44" spans="1:11" ht="17.25" customHeight="1">
      <c r="A44" s="65" t="s">
        <v>43</v>
      </c>
      <c r="B44" s="66">
        <v>730</v>
      </c>
      <c r="C44" s="66">
        <v>1075</v>
      </c>
      <c r="D44" s="66">
        <v>1086</v>
      </c>
      <c r="E44" s="66">
        <v>650</v>
      </c>
      <c r="F44" s="66">
        <v>958</v>
      </c>
      <c r="G44" s="66">
        <v>1451</v>
      </c>
      <c r="H44" s="66">
        <v>851</v>
      </c>
      <c r="I44" s="66">
        <v>249</v>
      </c>
      <c r="J44" s="66">
        <v>379</v>
      </c>
      <c r="K44" s="66">
        <f t="shared" si="9"/>
        <v>7429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1510241.3199999998</v>
      </c>
      <c r="C47" s="22">
        <f aca="true" t="shared" si="11" ref="C47:H47">+C48+C56</f>
        <v>2254322.0400000005</v>
      </c>
      <c r="D47" s="22">
        <f t="shared" si="11"/>
        <v>2627383.29</v>
      </c>
      <c r="E47" s="22">
        <f t="shared" si="11"/>
        <v>1516986.87</v>
      </c>
      <c r="F47" s="22">
        <f t="shared" si="11"/>
        <v>1758411.63</v>
      </c>
      <c r="G47" s="22">
        <f t="shared" si="11"/>
        <v>2784643.3299999996</v>
      </c>
      <c r="H47" s="22">
        <f t="shared" si="11"/>
        <v>1495258.55</v>
      </c>
      <c r="I47" s="22">
        <f>+I48+I56</f>
        <v>581492.52</v>
      </c>
      <c r="J47" s="22">
        <f>+J48+J56</f>
        <v>862795.92</v>
      </c>
      <c r="K47" s="22">
        <f>SUM(B47:J47)</f>
        <v>15391535.47</v>
      </c>
    </row>
    <row r="48" spans="1:11" ht="17.25" customHeight="1">
      <c r="A48" s="16" t="s">
        <v>46</v>
      </c>
      <c r="B48" s="23">
        <f>SUM(B49:B55)</f>
        <v>1492780.6099999999</v>
      </c>
      <c r="C48" s="23">
        <f aca="true" t="shared" si="12" ref="C48:H48">SUM(C49:C55)</f>
        <v>2232188.5900000003</v>
      </c>
      <c r="D48" s="23">
        <f t="shared" si="12"/>
        <v>2601981.4</v>
      </c>
      <c r="E48" s="23">
        <f t="shared" si="12"/>
        <v>1495994.51</v>
      </c>
      <c r="F48" s="23">
        <f t="shared" si="12"/>
        <v>1736839</v>
      </c>
      <c r="G48" s="23">
        <f t="shared" si="12"/>
        <v>2756829.0999999996</v>
      </c>
      <c r="H48" s="23">
        <f t="shared" si="12"/>
        <v>1477050.04</v>
      </c>
      <c r="I48" s="23">
        <f>SUM(I49:I55)</f>
        <v>581492.52</v>
      </c>
      <c r="J48" s="23">
        <f>SUM(J49:J55)</f>
        <v>849620.61</v>
      </c>
      <c r="K48" s="23">
        <f aca="true" t="shared" si="13" ref="K48:K56">SUM(B48:J48)</f>
        <v>15224776.379999999</v>
      </c>
    </row>
    <row r="49" spans="1:11" ht="17.25" customHeight="1">
      <c r="A49" s="34" t="s">
        <v>47</v>
      </c>
      <c r="B49" s="23">
        <f aca="true" t="shared" si="14" ref="B49:H49">ROUND(B30*B7,2)</f>
        <v>1491975.55</v>
      </c>
      <c r="C49" s="23">
        <f t="shared" si="14"/>
        <v>2225984.75</v>
      </c>
      <c r="D49" s="23">
        <f t="shared" si="14"/>
        <v>2600768.75</v>
      </c>
      <c r="E49" s="23">
        <f t="shared" si="14"/>
        <v>1495310.54</v>
      </c>
      <c r="F49" s="23">
        <f t="shared" si="14"/>
        <v>1735252.78</v>
      </c>
      <c r="G49" s="23">
        <f t="shared" si="14"/>
        <v>2755195.19</v>
      </c>
      <c r="H49" s="23">
        <f t="shared" si="14"/>
        <v>1468279.18</v>
      </c>
      <c r="I49" s="23">
        <f>ROUND(I30*I7,2)</f>
        <v>581317.06</v>
      </c>
      <c r="J49" s="23">
        <f>ROUND(J30*J7,2)</f>
        <v>848459.65</v>
      </c>
      <c r="K49" s="23">
        <f t="shared" si="13"/>
        <v>15202543.45</v>
      </c>
    </row>
    <row r="50" spans="1:11" ht="17.25" customHeight="1">
      <c r="A50" s="34" t="s">
        <v>48</v>
      </c>
      <c r="B50" s="19">
        <v>0</v>
      </c>
      <c r="C50" s="23">
        <f>ROUND(C31*C7,2)</f>
        <v>4947.89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4947.89</v>
      </c>
    </row>
    <row r="51" spans="1:11" ht="17.25" customHeight="1">
      <c r="A51" s="67" t="s">
        <v>109</v>
      </c>
      <c r="B51" s="68">
        <f>ROUND(B32*B7,2)</f>
        <v>-2319.34</v>
      </c>
      <c r="C51" s="68">
        <f>ROUND(C32*C7,2)</f>
        <v>-3345.05</v>
      </c>
      <c r="D51" s="68">
        <f aca="true" t="shared" si="15" ref="D51:J51">ROUND(D32*D7,2)</f>
        <v>-3435.43</v>
      </c>
      <c r="E51" s="68">
        <f t="shared" si="15"/>
        <v>-2098.03</v>
      </c>
      <c r="F51" s="68">
        <f t="shared" si="15"/>
        <v>-2514.02</v>
      </c>
      <c r="G51" s="68">
        <f t="shared" si="15"/>
        <v>-4576.37</v>
      </c>
      <c r="H51" s="68">
        <f t="shared" si="15"/>
        <v>-2675.73</v>
      </c>
      <c r="I51" s="68">
        <f t="shared" si="15"/>
        <v>-890.26</v>
      </c>
      <c r="J51" s="68">
        <f t="shared" si="15"/>
        <v>-461.16</v>
      </c>
      <c r="K51" s="68">
        <f>SUM(B51:J51)</f>
        <v>-22315.39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7804.31</v>
      </c>
      <c r="I53" s="31">
        <f>+I35</f>
        <v>0</v>
      </c>
      <c r="J53" s="31">
        <f>+J35</f>
        <v>0</v>
      </c>
      <c r="K53" s="23">
        <f t="shared" si="13"/>
        <v>7804.31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3124.4</v>
      </c>
      <c r="C55" s="36">
        <v>4601</v>
      </c>
      <c r="D55" s="36">
        <v>4648.08</v>
      </c>
      <c r="E55" s="19">
        <v>2782</v>
      </c>
      <c r="F55" s="36">
        <v>4100.24</v>
      </c>
      <c r="G55" s="36">
        <v>6210.28</v>
      </c>
      <c r="H55" s="36">
        <v>3642.28</v>
      </c>
      <c r="I55" s="36">
        <v>1065.72</v>
      </c>
      <c r="J55" s="19">
        <v>1622.12</v>
      </c>
      <c r="K55" s="23">
        <f t="shared" si="13"/>
        <v>31796.12</v>
      </c>
    </row>
    <row r="56" spans="1:11" ht="17.25" customHeight="1">
      <c r="A56" s="16" t="s">
        <v>53</v>
      </c>
      <c r="B56" s="36">
        <v>17460.71</v>
      </c>
      <c r="C56" s="36">
        <v>22133.45</v>
      </c>
      <c r="D56" s="36">
        <v>25401.89</v>
      </c>
      <c r="E56" s="36">
        <v>20992.36</v>
      </c>
      <c r="F56" s="36">
        <v>21572.63</v>
      </c>
      <c r="G56" s="36">
        <v>27814.23</v>
      </c>
      <c r="H56" s="36">
        <v>18208.51</v>
      </c>
      <c r="I56" s="19">
        <v>0</v>
      </c>
      <c r="J56" s="36">
        <v>13175.31</v>
      </c>
      <c r="K56" s="36">
        <f t="shared" si="13"/>
        <v>166759.09000000003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-281267.56</v>
      </c>
      <c r="C60" s="35">
        <f t="shared" si="16"/>
        <v>-276055.3</v>
      </c>
      <c r="D60" s="35">
        <f t="shared" si="16"/>
        <v>-270996.75</v>
      </c>
      <c r="E60" s="35">
        <f t="shared" si="16"/>
        <v>-335412.48</v>
      </c>
      <c r="F60" s="35">
        <f t="shared" si="16"/>
        <v>-80587</v>
      </c>
      <c r="G60" s="35">
        <f t="shared" si="16"/>
        <v>-342588.86</v>
      </c>
      <c r="H60" s="35">
        <f t="shared" si="16"/>
        <v>-230964.33000000002</v>
      </c>
      <c r="I60" s="35">
        <f t="shared" si="16"/>
        <v>-82818.72</v>
      </c>
      <c r="J60" s="35">
        <f t="shared" si="16"/>
        <v>-91335.83</v>
      </c>
      <c r="K60" s="35">
        <f>SUM(B60:J60)</f>
        <v>-1992026.8299999998</v>
      </c>
    </row>
    <row r="61" spans="1:11" ht="18.75" customHeight="1">
      <c r="A61" s="16" t="s">
        <v>78</v>
      </c>
      <c r="B61" s="35">
        <f aca="true" t="shared" si="17" ref="B61:J61">B62+B63+B64+B65+B66+B67</f>
        <v>-266588.58</v>
      </c>
      <c r="C61" s="35">
        <f t="shared" si="17"/>
        <v>-258468.8</v>
      </c>
      <c r="D61" s="35">
        <f t="shared" si="17"/>
        <v>-250795.38</v>
      </c>
      <c r="E61" s="35">
        <f t="shared" si="17"/>
        <v>-309240.07999999996</v>
      </c>
      <c r="F61" s="35">
        <f t="shared" si="17"/>
        <v>-251068.7</v>
      </c>
      <c r="G61" s="35">
        <f t="shared" si="17"/>
        <v>-314663.75</v>
      </c>
      <c r="H61" s="35">
        <f t="shared" si="17"/>
        <v>-217557.5</v>
      </c>
      <c r="I61" s="35">
        <f t="shared" si="17"/>
        <v>-38836</v>
      </c>
      <c r="J61" s="35">
        <f t="shared" si="17"/>
        <v>-70437.5</v>
      </c>
      <c r="K61" s="35">
        <f aca="true" t="shared" si="18" ref="K61:K94">SUM(B61:J61)</f>
        <v>-1977656.2899999998</v>
      </c>
    </row>
    <row r="62" spans="1:11" ht="18.75" customHeight="1">
      <c r="A62" s="12" t="s">
        <v>79</v>
      </c>
      <c r="B62" s="35">
        <f>-ROUND(B9*$D$3,2)</f>
        <v>-171790.5</v>
      </c>
      <c r="C62" s="35">
        <f aca="true" t="shared" si="19" ref="C62:J62">-ROUND(C9*$D$3,2)</f>
        <v>-240415</v>
      </c>
      <c r="D62" s="35">
        <f t="shared" si="19"/>
        <v>-211739.5</v>
      </c>
      <c r="E62" s="35">
        <f t="shared" si="19"/>
        <v>-158928</v>
      </c>
      <c r="F62" s="35">
        <f t="shared" si="19"/>
        <v>-151298</v>
      </c>
      <c r="G62" s="35">
        <f t="shared" si="19"/>
        <v>-226359</v>
      </c>
      <c r="H62" s="35">
        <f t="shared" si="19"/>
        <v>-217385</v>
      </c>
      <c r="I62" s="35">
        <f t="shared" si="19"/>
        <v>-38836</v>
      </c>
      <c r="J62" s="35">
        <f t="shared" si="19"/>
        <v>-70437.5</v>
      </c>
      <c r="K62" s="35">
        <f t="shared" si="18"/>
        <v>-1487188.5</v>
      </c>
    </row>
    <row r="63" spans="1:11" ht="18.75" customHeight="1">
      <c r="A63" s="12" t="s">
        <v>55</v>
      </c>
      <c r="B63" s="19">
        <v>164.5</v>
      </c>
      <c r="C63" s="19">
        <v>0</v>
      </c>
      <c r="D63" s="19">
        <v>381.5</v>
      </c>
      <c r="E63" s="19">
        <v>136.5</v>
      </c>
      <c r="F63" s="19">
        <v>511</v>
      </c>
      <c r="G63" s="19">
        <v>2796.5</v>
      </c>
      <c r="H63" s="19">
        <v>28</v>
      </c>
      <c r="I63" s="19">
        <v>0</v>
      </c>
      <c r="J63" s="19">
        <v>0</v>
      </c>
      <c r="K63" s="19">
        <f t="shared" si="18"/>
        <v>4018</v>
      </c>
    </row>
    <row r="64" spans="1:11" ht="18.75" customHeight="1">
      <c r="A64" s="12" t="s">
        <v>103</v>
      </c>
      <c r="B64" s="35">
        <v>-507.5</v>
      </c>
      <c r="C64" s="35">
        <v>-164.5</v>
      </c>
      <c r="D64" s="35">
        <v>-210</v>
      </c>
      <c r="E64" s="35">
        <v>-784</v>
      </c>
      <c r="F64" s="35">
        <v>-553</v>
      </c>
      <c r="G64" s="35">
        <v>-399</v>
      </c>
      <c r="H64" s="19">
        <v>0</v>
      </c>
      <c r="I64" s="19">
        <v>0</v>
      </c>
      <c r="J64" s="19">
        <v>0</v>
      </c>
      <c r="K64" s="35">
        <f t="shared" si="18"/>
        <v>-2618</v>
      </c>
    </row>
    <row r="65" spans="1:11" ht="18.75" customHeight="1">
      <c r="A65" s="12" t="s">
        <v>110</v>
      </c>
      <c r="B65" s="19">
        <v>-3724</v>
      </c>
      <c r="C65" s="19">
        <v>-2278.5</v>
      </c>
      <c r="D65" s="19">
        <v>-2075.5</v>
      </c>
      <c r="E65" s="19">
        <v>-5061</v>
      </c>
      <c r="F65" s="19">
        <v>-1029</v>
      </c>
      <c r="G65" s="19">
        <v>-857.5</v>
      </c>
      <c r="H65" s="19">
        <v>-49</v>
      </c>
      <c r="I65" s="19">
        <v>0</v>
      </c>
      <c r="J65" s="19">
        <v>0</v>
      </c>
      <c r="K65" s="35">
        <f t="shared" si="18"/>
        <v>-15074.5</v>
      </c>
    </row>
    <row r="66" spans="1:11" ht="18.75" customHeight="1">
      <c r="A66" s="12" t="s">
        <v>56</v>
      </c>
      <c r="B66" s="47">
        <v>-90731.08</v>
      </c>
      <c r="C66" s="47">
        <v>-15610.8</v>
      </c>
      <c r="D66" s="47">
        <v>-37106.88</v>
      </c>
      <c r="E66" s="47">
        <v>-144603.58</v>
      </c>
      <c r="F66" s="47">
        <v>-98699.7</v>
      </c>
      <c r="G66" s="47">
        <v>-89844.75</v>
      </c>
      <c r="H66" s="19">
        <v>-151.5</v>
      </c>
      <c r="I66" s="19">
        <v>0</v>
      </c>
      <c r="J66" s="19">
        <v>0</v>
      </c>
      <c r="K66" s="35">
        <f t="shared" si="18"/>
        <v>-476748.29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-45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-45</v>
      </c>
    </row>
    <row r="68" spans="1:11" ht="18.75" customHeight="1">
      <c r="A68" s="12" t="s">
        <v>83</v>
      </c>
      <c r="B68" s="35">
        <f aca="true" t="shared" si="20" ref="B68:J68">SUM(B69:B92)</f>
        <v>-14678.98</v>
      </c>
      <c r="C68" s="35">
        <f t="shared" si="20"/>
        <v>-17586.500000000004</v>
      </c>
      <c r="D68" s="35">
        <f t="shared" si="20"/>
        <v>-20201.37</v>
      </c>
      <c r="E68" s="35">
        <f t="shared" si="20"/>
        <v>-26172.4</v>
      </c>
      <c r="F68" s="35">
        <f t="shared" si="20"/>
        <v>170481.7</v>
      </c>
      <c r="G68" s="35">
        <f t="shared" si="20"/>
        <v>-27925.11</v>
      </c>
      <c r="H68" s="35">
        <f t="shared" si="20"/>
        <v>-13353.820000000002</v>
      </c>
      <c r="I68" s="35">
        <f t="shared" si="20"/>
        <v>-43982.72</v>
      </c>
      <c r="J68" s="35">
        <f t="shared" si="20"/>
        <v>-20898.329999999998</v>
      </c>
      <c r="K68" s="35">
        <f t="shared" si="18"/>
        <v>-14317.529999999988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8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190000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190000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-1211.24</v>
      </c>
      <c r="C91" s="35">
        <v>2114.32</v>
      </c>
      <c r="D91" s="35">
        <v>-633.44</v>
      </c>
      <c r="E91" s="35">
        <v>-620.6</v>
      </c>
      <c r="F91" s="35">
        <v>-1326.8</v>
      </c>
      <c r="G91" s="35">
        <v>-766.12</v>
      </c>
      <c r="H91" s="35">
        <v>-64.2</v>
      </c>
      <c r="I91" s="35">
        <v>0</v>
      </c>
      <c r="J91" s="35">
        <v>4177.28</v>
      </c>
      <c r="K91" s="35">
        <f t="shared" si="18"/>
        <v>1669.2000000000003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-12590.99</v>
      </c>
      <c r="F92" s="19">
        <v>0</v>
      </c>
      <c r="G92" s="19">
        <v>0</v>
      </c>
      <c r="H92" s="19">
        <v>0</v>
      </c>
      <c r="I92" s="48">
        <v>-7326.81</v>
      </c>
      <c r="J92" s="48">
        <v>-15444.05</v>
      </c>
      <c r="K92" s="48">
        <f t="shared" si="18"/>
        <v>-35361.85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48">
        <v>-53.01</v>
      </c>
      <c r="I94" s="19">
        <v>0</v>
      </c>
      <c r="J94" s="19">
        <v>0</v>
      </c>
      <c r="K94" s="48">
        <f t="shared" si="18"/>
        <v>-53.01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1228973.7599999998</v>
      </c>
      <c r="C97" s="24">
        <f t="shared" si="21"/>
        <v>1978266.7400000002</v>
      </c>
      <c r="D97" s="24">
        <f t="shared" si="21"/>
        <v>2356386.54</v>
      </c>
      <c r="E97" s="24">
        <f t="shared" si="21"/>
        <v>1181574.3900000004</v>
      </c>
      <c r="F97" s="24">
        <f t="shared" si="21"/>
        <v>1677824.63</v>
      </c>
      <c r="G97" s="24">
        <f t="shared" si="21"/>
        <v>2442054.4699999997</v>
      </c>
      <c r="H97" s="24">
        <f t="shared" si="21"/>
        <v>1264294.22</v>
      </c>
      <c r="I97" s="24">
        <f>+I98+I99</f>
        <v>498673.80000000005</v>
      </c>
      <c r="J97" s="24">
        <f>+J98+J99</f>
        <v>771460.0900000001</v>
      </c>
      <c r="K97" s="48">
        <f>SUM(B97:J97)</f>
        <v>13399508.640000002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1211513.0499999998</v>
      </c>
      <c r="C98" s="24">
        <f t="shared" si="22"/>
        <v>1956133.2900000003</v>
      </c>
      <c r="D98" s="24">
        <f t="shared" si="22"/>
        <v>2330984.65</v>
      </c>
      <c r="E98" s="24">
        <f t="shared" si="22"/>
        <v>1160582.0300000003</v>
      </c>
      <c r="F98" s="24">
        <f t="shared" si="22"/>
        <v>1656252</v>
      </c>
      <c r="G98" s="24">
        <f t="shared" si="22"/>
        <v>2414240.2399999998</v>
      </c>
      <c r="H98" s="24">
        <f t="shared" si="22"/>
        <v>1246085.71</v>
      </c>
      <c r="I98" s="24">
        <f t="shared" si="22"/>
        <v>498673.80000000005</v>
      </c>
      <c r="J98" s="24">
        <f t="shared" si="22"/>
        <v>758284.78</v>
      </c>
      <c r="K98" s="48">
        <f>SUM(B98:J98)</f>
        <v>13232749.549999999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17460.71</v>
      </c>
      <c r="C99" s="24">
        <f t="shared" si="23"/>
        <v>22133.45</v>
      </c>
      <c r="D99" s="24">
        <f t="shared" si="23"/>
        <v>25401.89</v>
      </c>
      <c r="E99" s="24">
        <f t="shared" si="23"/>
        <v>20992.36</v>
      </c>
      <c r="F99" s="24">
        <f t="shared" si="23"/>
        <v>21572.63</v>
      </c>
      <c r="G99" s="24">
        <f t="shared" si="23"/>
        <v>27814.23</v>
      </c>
      <c r="H99" s="24">
        <f t="shared" si="23"/>
        <v>18208.51</v>
      </c>
      <c r="I99" s="19">
        <f t="shared" si="23"/>
        <v>0</v>
      </c>
      <c r="J99" s="24">
        <f t="shared" si="23"/>
        <v>13175.31</v>
      </c>
      <c r="K99" s="48">
        <f>SUM(B99:J99)</f>
        <v>166759.09000000003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13399508.670000002</v>
      </c>
      <c r="L105" s="54"/>
    </row>
    <row r="106" spans="1:11" ht="18.75" customHeight="1">
      <c r="A106" s="26" t="s">
        <v>74</v>
      </c>
      <c r="B106" s="27">
        <v>172535.29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172535.29</v>
      </c>
    </row>
    <row r="107" spans="1:11" ht="18.75" customHeight="1">
      <c r="A107" s="26" t="s">
        <v>75</v>
      </c>
      <c r="B107" s="27">
        <v>1056438.47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1056438.47</v>
      </c>
    </row>
    <row r="108" spans="1:11" ht="18.75" customHeight="1">
      <c r="A108" s="26" t="s">
        <v>76</v>
      </c>
      <c r="B108" s="40">
        <v>0</v>
      </c>
      <c r="C108" s="27">
        <f>+C97</f>
        <v>1978266.7400000002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1978266.7400000002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2356386.54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2356386.54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1181574.3900000004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1181574.3900000004</v>
      </c>
    </row>
    <row r="111" spans="1:11" ht="18.75" customHeight="1">
      <c r="A111" s="69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316820.97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316820.97</v>
      </c>
    </row>
    <row r="112" spans="1:11" ht="18.75" customHeight="1">
      <c r="A112" s="69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609961.42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609961.42</v>
      </c>
    </row>
    <row r="113" spans="1:11" ht="18.75" customHeight="1">
      <c r="A113" s="69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751042.25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751042.25</v>
      </c>
    </row>
    <row r="114" spans="1:11" ht="18.75" customHeight="1">
      <c r="A114" s="69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714577.63</v>
      </c>
      <c r="H114" s="40">
        <v>0</v>
      </c>
      <c r="I114" s="40">
        <v>0</v>
      </c>
      <c r="J114" s="40">
        <v>0</v>
      </c>
      <c r="K114" s="41">
        <f t="shared" si="24"/>
        <v>714577.63</v>
      </c>
    </row>
    <row r="115" spans="1:11" ht="18.75" customHeight="1">
      <c r="A115" s="69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56874.21</v>
      </c>
      <c r="H115" s="40">
        <v>0</v>
      </c>
      <c r="I115" s="40">
        <v>0</v>
      </c>
      <c r="J115" s="40">
        <v>0</v>
      </c>
      <c r="K115" s="41">
        <f t="shared" si="24"/>
        <v>56874.21</v>
      </c>
    </row>
    <row r="116" spans="1:11" ht="18.75" customHeight="1">
      <c r="A116" s="69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381945.01</v>
      </c>
      <c r="H116" s="40">
        <v>0</v>
      </c>
      <c r="I116" s="40">
        <v>0</v>
      </c>
      <c r="J116" s="40">
        <v>0</v>
      </c>
      <c r="K116" s="41">
        <f t="shared" si="24"/>
        <v>381945.01</v>
      </c>
    </row>
    <row r="117" spans="1:11" ht="18.75" customHeight="1">
      <c r="A117" s="69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361582.47</v>
      </c>
      <c r="H117" s="40">
        <v>0</v>
      </c>
      <c r="I117" s="40">
        <v>0</v>
      </c>
      <c r="J117" s="40">
        <v>0</v>
      </c>
      <c r="K117" s="41">
        <f t="shared" si="24"/>
        <v>361582.47</v>
      </c>
    </row>
    <row r="118" spans="1:11" ht="18.75" customHeight="1">
      <c r="A118" s="69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927075.17</v>
      </c>
      <c r="H118" s="40">
        <v>0</v>
      </c>
      <c r="I118" s="40">
        <v>0</v>
      </c>
      <c r="J118" s="40">
        <v>0</v>
      </c>
      <c r="K118" s="41">
        <f t="shared" si="24"/>
        <v>927075.17</v>
      </c>
    </row>
    <row r="119" spans="1:11" ht="18.75" customHeight="1">
      <c r="A119" s="69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469815.61</v>
      </c>
      <c r="I119" s="40">
        <v>0</v>
      </c>
      <c r="J119" s="40">
        <v>0</v>
      </c>
      <c r="K119" s="41">
        <f t="shared" si="24"/>
        <v>469815.61</v>
      </c>
    </row>
    <row r="120" spans="1:11" ht="18.75" customHeight="1">
      <c r="A120" s="69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794478.61</v>
      </c>
      <c r="I120" s="40">
        <v>0</v>
      </c>
      <c r="J120" s="40">
        <v>0</v>
      </c>
      <c r="K120" s="41">
        <f t="shared" si="24"/>
        <v>794478.61</v>
      </c>
    </row>
    <row r="121" spans="1:11" ht="18.75" customHeight="1">
      <c r="A121" s="69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498673.8</v>
      </c>
      <c r="J121" s="40">
        <v>0</v>
      </c>
      <c r="K121" s="41">
        <f t="shared" si="24"/>
        <v>498673.8</v>
      </c>
    </row>
    <row r="122" spans="1:11" ht="18.75" customHeight="1">
      <c r="A122" s="70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771460.09</v>
      </c>
      <c r="K122" s="44">
        <f t="shared" si="24"/>
        <v>771460.09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39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2015-03-11T12:30:21Z</dcterms:modified>
  <cp:category/>
  <cp:version/>
  <cp:contentType/>
  <cp:contentStatus/>
</cp:coreProperties>
</file>