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<sst xmlns="http://schemas.openxmlformats.org/spreadsheetml/2006/main" count="110" uniqueCount="127">
  <si>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</si>
  <si>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</si>
  <si>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</si>
  <si>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</si>
  <si>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</si>
  <si>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</si>
  <si>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</si>
  <si>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</si>
  <si>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</si>
  <si>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</si>
  <si>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</si>
  <si>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</si>
  <si>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</si>
  <si>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</si>
  <si>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</si>
  <si>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</si>
  <si>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</si>
  <si>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</si>
  <si>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</si>
  <si>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</si>
  <si>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</si>
  <si>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</si>
  <si>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</si>
  <si>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</si>
  <si>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</si>
  <si>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</si>
  <si>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</si>
  <si>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</si>
  <si>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</si>
  <si>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</si>
  <si>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</si>
  <si>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</si>
  <si>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</si>
  <si>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</si>
  <si>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</si>
  <si>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</si>
  <si>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</si>
  <si>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</si>
  <si>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</si>
  <si>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</si>
  <si>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</si>
  <si>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</si>
  <si>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</si>
  <si>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</si>
  <si>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</si>
  <si>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</si>
  <si>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</si>
  <si>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</si>
  <si>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</si>
  <si>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</si>
  <si>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</si>
  <si>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</si>
  <si>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</si>
  <si>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</si>
  <si>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</si>
  <si>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</si>
  <si>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</si>
  <si>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</si>
  <si>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</si>
  <si>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</si>
  <si>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</si>
  <si>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</si>
  <si>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</si>
  <si>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</si>
  <si>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</si>
  <si>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</si>
  <si>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</si>
  <si>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</si>
  <si>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</si>
  <si>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</si>
  <si>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</si>
  <si>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</si>
  <si>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</si>
  <si>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</si>
  <si>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</si>
  <si>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</si>
  <si>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</si>
  <si>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</si>
  <si>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</si>
  <si>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</si>
  <si>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</si>
  <si>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</si>
  <si>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</si>
  <si>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</si>
  <si>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</si>
  <si>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</si>
  <si>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</si>
  <si>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</si>
  <si>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</si>
  <si>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</si>
  <si>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</si>
  <si>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</si>
  <si>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</si>
  <si>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</si>
  <si>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</si>
  <si>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</si>
  <si>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</si>
  <si>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</si>
  <si>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</si>
  <si>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</si>
  <si>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</si>
  <si>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</si>
  <si>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</si>
  <si>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</si>
  <si>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</si>
  <si>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</si>
  <si>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OPERAÇÃO 20/05/15 - VENCIMENTO 27/05/15</t>
  </si>
  <si>
    <t>7.4. Revisão de Remuneração pelo Serviço Atende</t>
  </si>
  <si>
    <t>OPERAÇÃO 21/05/15 - VENCIMENTO 28/05/15</t>
  </si>
  <si>
    <t>OPERAÇÃO 22/05/15 - VENCIMENTO 29/05/15</t>
  </si>
  <si>
    <t>OPERAÇÃO 23/05/15 - VENCIMENTO 29/05/15</t>
  </si>
  <si>
    <t>OPERAÇÃO 24/05/15 - VENCIMENTO 29/05/15</t>
  </si>
  <si>
    <t>OPERAÇÃO 25/05/15 - VENCIMENTO 01/06/15</t>
  </si>
  <si>
    <t>OPERAÇÃO 26/05/15 - VENCIMENTO 02/06/15</t>
  </si>
  <si>
    <t>OPERAÇÃO 27/05/15 - VENCIMENTO 03/06/15</t>
  </si>
  <si>
    <t>OPERAÇÃO 28/05/15 - VENCIMENTO 05/06/15</t>
  </si>
  <si>
    <t>OPERAÇÃO 29/05/15 - VENCIMENTO 08/06/15</t>
  </si>
  <si>
    <t>OPERAÇÃO 30/05/15 - VENCIMENTO 08/06/15</t>
  </si>
  <si>
    <t>OPERAÇÃO 31/05/15 - VENCIMENTO 08/06/15</t>
  </si>
  <si>
    <t>OPERAÇÃO 02/06/15 - VENCIMENTO 10/06/15</t>
  </si>
  <si>
    <t>OPERAÇÃO 01/06/15 - VENCIMENTO 09/06/15</t>
  </si>
  <si>
    <t>OPERAÇÃO 03/06/15 - VENCIMENTO 11/06/15</t>
  </si>
  <si>
    <t>OPERAÇÃO 04/06/15 - VENCIMENTO 11/06/15</t>
  </si>
  <si>
    <t>OPERAÇÃO 05/06/15 - VENCIMENTO 12/06/15</t>
  </si>
  <si>
    <t>OPERAÇÃO 06/06/15 - VENCIMENTO 12/06/15</t>
  </si>
  <si>
    <t>OPERAÇÃO 07/06/15 - VENCIMENTO 12/06/15</t>
  </si>
  <si>
    <t>OPERAÇÃO 08/06/15 - VENCIMENTO 15/06/15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</si>
</sst>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519977</v>
      </c>
      <c r="C7" s="10">
        <f>C8+C20+C24</f>
        <v>396346</v>
      </c>
      <c r="D7" s="10">
        <f>D8+D20+D24</f>
        <v>369971</v>
      </c>
      <c r="E7" s="10">
        <f>E8+E20+E24</f>
        <v>69238</v>
      </c>
      <c r="F7" s="10">
        <f aca="true" t="shared" si="0" ref="F7:M7">F8+F20+F24</f>
        <v>290990</v>
      </c>
      <c r="G7" s="10">
        <f t="shared" si="0"/>
        <v>518328</v>
      </c>
      <c r="H7" s="10">
        <f t="shared" si="0"/>
        <v>478316</v>
      </c>
      <c r="I7" s="10">
        <f t="shared" si="0"/>
        <v>431811</v>
      </c>
      <c r="J7" s="10">
        <f t="shared" si="0"/>
        <v>312731</v>
      </c>
      <c r="K7" s="10">
        <f t="shared" si="0"/>
        <v>380640</v>
      </c>
      <c r="L7" s="10">
        <f t="shared" si="0"/>
        <v>163844</v>
      </c>
      <c r="M7" s="10">
        <f t="shared" si="0"/>
        <v>93499</v>
      </c>
      <c r="N7" s="10">
        <f>+N8+N20+N24</f>
        <v>4025691</v>
      </c>
      <c r="O7"/>
      <c r="P7" s="39"/>
    </row>
    <row r="8" spans="1:15" ht="18.75" customHeight="1">
      <c r="A8" s="11" t="s">
        <v>27</v>
      </c>
      <c r="B8" s="12">
        <f>+B9+B12+B16</f>
        <v>302333</v>
      </c>
      <c r="C8" s="12">
        <f>+C9+C12+C16</f>
        <v>240906</v>
      </c>
      <c r="D8" s="12">
        <f>+D9+D12+D16</f>
        <v>238744</v>
      </c>
      <c r="E8" s="12">
        <f>+E9+E12+E16</f>
        <v>43264</v>
      </c>
      <c r="F8" s="12">
        <f aca="true" t="shared" si="1" ref="F8:M8">+F9+F12+F16</f>
        <v>179591</v>
      </c>
      <c r="G8" s="12">
        <f t="shared" si="1"/>
        <v>319437</v>
      </c>
      <c r="H8" s="12">
        <f t="shared" si="1"/>
        <v>283970</v>
      </c>
      <c r="I8" s="12">
        <f t="shared" si="1"/>
        <v>258954</v>
      </c>
      <c r="J8" s="12">
        <f t="shared" si="1"/>
        <v>190388</v>
      </c>
      <c r="K8" s="12">
        <f t="shared" si="1"/>
        <v>216026</v>
      </c>
      <c r="L8" s="12">
        <f t="shared" si="1"/>
        <v>101270</v>
      </c>
      <c r="M8" s="12">
        <f t="shared" si="1"/>
        <v>60046</v>
      </c>
      <c r="N8" s="12">
        <f>SUM(B8:M8)</f>
        <v>2434929</v>
      </c>
      <c r="O8"/>
    </row>
    <row r="9" spans="1:15" ht="18.75" customHeight="1">
      <c r="A9" s="13" t="s">
        <v>4</v>
      </c>
      <c r="B9" s="14">
        <v>33067</v>
      </c>
      <c r="C9" s="14">
        <v>32443</v>
      </c>
      <c r="D9" s="14">
        <v>21581</v>
      </c>
      <c r="E9" s="14">
        <v>4605</v>
      </c>
      <c r="F9" s="14">
        <v>16823</v>
      </c>
      <c r="G9" s="14">
        <v>32032</v>
      </c>
      <c r="H9" s="14">
        <v>40151</v>
      </c>
      <c r="I9" s="14">
        <v>20819</v>
      </c>
      <c r="J9" s="14">
        <v>24737</v>
      </c>
      <c r="K9" s="14">
        <v>21439</v>
      </c>
      <c r="L9" s="14">
        <v>14181</v>
      </c>
      <c r="M9" s="14">
        <v>8459</v>
      </c>
      <c r="N9" s="12">
        <f aca="true" t="shared" si="2" ref="N9:N19">SUM(B9:M9)</f>
        <v>211722</v>
      </c>
      <c r="O9"/>
    </row>
    <row r="10" spans="1:15" ht="18.75" customHeight="1">
      <c r="A10" s="15" t="s">
        <v>5</v>
      </c>
      <c r="B10" s="14">
        <f>+B9-B11</f>
        <v>25717</v>
      </c>
      <c r="C10" s="14">
        <f>+C9-C11</f>
        <v>26291</v>
      </c>
      <c r="D10" s="14">
        <f>+D9-D11</f>
        <v>15779</v>
      </c>
      <c r="E10" s="14">
        <f>+E9-E11</f>
        <v>3397</v>
      </c>
      <c r="F10" s="14">
        <f aca="true" t="shared" si="3" ref="F10:M10">+F9-F11</f>
        <v>12102</v>
      </c>
      <c r="G10" s="14">
        <f t="shared" si="3"/>
        <v>25225</v>
      </c>
      <c r="H10" s="14">
        <f t="shared" si="3"/>
        <v>32689</v>
      </c>
      <c r="I10" s="14">
        <f t="shared" si="3"/>
        <v>15143</v>
      </c>
      <c r="J10" s="14">
        <f t="shared" si="3"/>
        <v>19902</v>
      </c>
      <c r="K10" s="14">
        <f t="shared" si="3"/>
        <v>16000</v>
      </c>
      <c r="L10" s="14">
        <f t="shared" si="3"/>
        <v>12541</v>
      </c>
      <c r="M10" s="14">
        <f t="shared" si="3"/>
        <v>6936</v>
      </c>
      <c r="N10" s="12">
        <f t="shared" si="2"/>
        <v>211722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218900</v>
      </c>
      <c r="C12" s="14">
        <f>C13+C14+C15</f>
        <v>172500</v>
      </c>
      <c r="D12" s="14">
        <f>D13+D14+D15</f>
        <v>190561</v>
      </c>
      <c r="E12" s="14">
        <f>E13+E14+E15</f>
        <v>33118</v>
      </c>
      <c r="F12" s="14">
        <f aca="true" t="shared" si="4" ref="F12:M12">F13+F14+F15</f>
        <v>135221</v>
      </c>
      <c r="G12" s="14">
        <f t="shared" si="4"/>
        <v>243740</v>
      </c>
      <c r="H12" s="14">
        <f t="shared" si="4"/>
        <v>209400</v>
      </c>
      <c r="I12" s="14">
        <f t="shared" si="4"/>
        <v>202209</v>
      </c>
      <c r="J12" s="14">
        <f t="shared" si="4"/>
        <v>141104</v>
      </c>
      <c r="K12" s="14">
        <f t="shared" si="4"/>
        <v>161137</v>
      </c>
      <c r="L12" s="14">
        <f t="shared" si="4"/>
        <v>75889</v>
      </c>
      <c r="M12" s="14">
        <f t="shared" si="4"/>
        <v>45536</v>
      </c>
      <c r="N12" s="12">
        <f t="shared" si="2"/>
        <v>1829315</v>
      </c>
      <c r="O12"/>
    </row>
    <row r="13" spans="1:15" ht="18.75" customHeight="1">
      <c r="A13" s="15" t="s">
        <v>7</v>
      </c>
      <c r="B13" s="14">
        <v>103710</v>
      </c>
      <c r="C13" s="14">
        <v>79949</v>
      </c>
      <c r="D13" s="14">
        <v>90379</v>
      </c>
      <c r="E13" s="14">
        <v>15610</v>
      </c>
      <c r="F13" s="14">
        <v>64118</v>
      </c>
      <c r="G13" s="14">
        <v>113814</v>
      </c>
      <c r="H13" s="14">
        <v>103237</v>
      </c>
      <c r="I13" s="14">
        <v>100287</v>
      </c>
      <c r="J13" s="14">
        <v>65956</v>
      </c>
      <c r="K13" s="14">
        <v>75604</v>
      </c>
      <c r="L13" s="14">
        <v>34557</v>
      </c>
      <c r="M13" s="14">
        <v>20746</v>
      </c>
      <c r="N13" s="12">
        <f t="shared" si="2"/>
        <v>901835</v>
      </c>
      <c r="O13"/>
    </row>
    <row r="14" spans="1:15" ht="18.75" customHeight="1">
      <c r="A14" s="15" t="s">
        <v>8</v>
      </c>
      <c r="B14" s="14">
        <v>104184</v>
      </c>
      <c r="C14" s="14">
        <v>75344</v>
      </c>
      <c r="D14" s="14">
        <v>94200</v>
      </c>
      <c r="E14" s="14">
        <v>15020</v>
      </c>
      <c r="F14" s="14">
        <v>64509</v>
      </c>
      <c r="G14" s="14">
        <v>110364</v>
      </c>
      <c r="H14" s="14">
        <v>93304</v>
      </c>
      <c r="I14" s="14">
        <v>93731</v>
      </c>
      <c r="J14" s="14">
        <v>65619</v>
      </c>
      <c r="K14" s="14">
        <v>74155</v>
      </c>
      <c r="L14" s="14">
        <v>34580</v>
      </c>
      <c r="M14" s="14">
        <v>21753</v>
      </c>
      <c r="N14" s="12">
        <f t="shared" si="2"/>
        <v>831716</v>
      </c>
      <c r="O14"/>
    </row>
    <row r="15" spans="1:15" ht="18.75" customHeight="1">
      <c r="A15" s="15" t="s">
        <v>9</v>
      </c>
      <c r="B15" s="14">
        <v>9823</v>
      </c>
      <c r="C15" s="14">
        <v>11131</v>
      </c>
      <c r="D15" s="14">
        <v>8357</v>
      </c>
      <c r="E15" s="14">
        <v>2094</v>
      </c>
      <c r="F15" s="14">
        <v>8967</v>
      </c>
      <c r="G15" s="14">
        <v>16763</v>
      </c>
      <c r="H15" s="14">
        <v>12096</v>
      </c>
      <c r="I15" s="14">
        <v>7467</v>
      </c>
      <c r="J15" s="14">
        <v>6916</v>
      </c>
      <c r="K15" s="14">
        <v>6848</v>
      </c>
      <c r="L15" s="14">
        <v>3496</v>
      </c>
      <c r="M15" s="14">
        <v>1693</v>
      </c>
      <c r="N15" s="12">
        <f t="shared" si="2"/>
        <v>95764</v>
      </c>
      <c r="O15"/>
    </row>
    <row r="16" spans="1:14" ht="18.75" customHeight="1">
      <c r="A16" s="16" t="s">
        <v>26</v>
      </c>
      <c r="B16" s="14">
        <f>B17+B18+B19</f>
        <v>57716</v>
      </c>
      <c r="C16" s="14">
        <f>C17+C18+C19</f>
        <v>42115</v>
      </c>
      <c r="D16" s="14">
        <f>D17+D18+D19</f>
        <v>32404</v>
      </c>
      <c r="E16" s="14">
        <f>E17+E18+E19</f>
        <v>6749</v>
      </c>
      <c r="F16" s="14">
        <f aca="true" t="shared" si="5" ref="F16:M16">F17+F18+F19</f>
        <v>32268</v>
      </c>
      <c r="G16" s="14">
        <f t="shared" si="5"/>
        <v>50472</v>
      </c>
      <c r="H16" s="14">
        <f t="shared" si="5"/>
        <v>41881</v>
      </c>
      <c r="I16" s="14">
        <f t="shared" si="5"/>
        <v>41602</v>
      </c>
      <c r="J16" s="14">
        <f t="shared" si="5"/>
        <v>29382</v>
      </c>
      <c r="K16" s="14">
        <f t="shared" si="5"/>
        <v>38889</v>
      </c>
      <c r="L16" s="14">
        <f t="shared" si="5"/>
        <v>12840</v>
      </c>
      <c r="M16" s="14">
        <f t="shared" si="5"/>
        <v>7574</v>
      </c>
      <c r="N16" s="12">
        <f t="shared" si="2"/>
        <v>393892</v>
      </c>
    </row>
    <row r="17" spans="1:15" ht="18.75" customHeight="1">
      <c r="A17" s="15" t="s">
        <v>23</v>
      </c>
      <c r="B17" s="14">
        <v>7584</v>
      </c>
      <c r="C17" s="14">
        <v>5837</v>
      </c>
      <c r="D17" s="14">
        <v>4738</v>
      </c>
      <c r="E17" s="14">
        <v>975</v>
      </c>
      <c r="F17" s="14">
        <v>4513</v>
      </c>
      <c r="G17" s="14">
        <v>8753</v>
      </c>
      <c r="H17" s="14">
        <v>7443</v>
      </c>
      <c r="I17" s="14">
        <v>6844</v>
      </c>
      <c r="J17" s="14">
        <v>4661</v>
      </c>
      <c r="K17" s="14">
        <v>5725</v>
      </c>
      <c r="L17" s="14">
        <v>2280</v>
      </c>
      <c r="M17" s="14">
        <v>1159</v>
      </c>
      <c r="N17" s="12">
        <f t="shared" si="2"/>
        <v>61203</v>
      </c>
      <c r="O17"/>
    </row>
    <row r="18" spans="1:15" ht="18.75" customHeight="1">
      <c r="A18" s="15" t="s">
        <v>24</v>
      </c>
      <c r="B18" s="14">
        <v>2004</v>
      </c>
      <c r="C18" s="14">
        <v>1120</v>
      </c>
      <c r="D18" s="14">
        <v>1705</v>
      </c>
      <c r="E18" s="14">
        <v>255</v>
      </c>
      <c r="F18" s="14">
        <v>1111</v>
      </c>
      <c r="G18" s="14">
        <v>1904</v>
      </c>
      <c r="H18" s="14">
        <v>1897</v>
      </c>
      <c r="I18" s="14">
        <v>1560</v>
      </c>
      <c r="J18" s="14">
        <v>1184</v>
      </c>
      <c r="K18" s="14">
        <v>2024</v>
      </c>
      <c r="L18" s="14">
        <v>527</v>
      </c>
      <c r="M18" s="14">
        <v>297</v>
      </c>
      <c r="N18" s="12">
        <f t="shared" si="2"/>
        <v>12958</v>
      </c>
      <c r="O18"/>
    </row>
    <row r="19" spans="1:15" ht="18.75" customHeight="1">
      <c r="A19" s="15" t="s">
        <v>25</v>
      </c>
      <c r="B19" s="14">
        <v>40516</v>
      </c>
      <c r="C19" s="14">
        <v>29116</v>
      </c>
      <c r="D19" s="14">
        <v>24667</v>
      </c>
      <c r="E19" s="14">
        <v>4823</v>
      </c>
      <c r="F19" s="14">
        <v>24092</v>
      </c>
      <c r="G19" s="14">
        <v>35720</v>
      </c>
      <c r="H19" s="14">
        <v>28740</v>
      </c>
      <c r="I19" s="14">
        <v>26981</v>
      </c>
      <c r="J19" s="14">
        <v>18522</v>
      </c>
      <c r="K19" s="14">
        <v>24831</v>
      </c>
      <c r="L19" s="14">
        <v>8135</v>
      </c>
      <c r="M19" s="14">
        <v>4762</v>
      </c>
      <c r="N19" s="12">
        <f t="shared" si="2"/>
        <v>319731</v>
      </c>
      <c r="O19"/>
    </row>
    <row r="20" spans="1:15" ht="18.75" customHeight="1">
      <c r="A20" s="17" t="s">
        <v>10</v>
      </c>
      <c r="B20" s="18">
        <f>B21+B22+B23</f>
        <v>156587</v>
      </c>
      <c r="C20" s="18">
        <f>C21+C22+C23</f>
        <v>100971</v>
      </c>
      <c r="D20" s="18">
        <f>D21+D22+D23</f>
        <v>85873</v>
      </c>
      <c r="E20" s="18">
        <f>E21+E22+E23</f>
        <v>15450</v>
      </c>
      <c r="F20" s="18">
        <f aca="true" t="shared" si="6" ref="F20:M20">F21+F22+F23</f>
        <v>68017</v>
      </c>
      <c r="G20" s="18">
        <f t="shared" si="6"/>
        <v>124744</v>
      </c>
      <c r="H20" s="18">
        <f t="shared" si="6"/>
        <v>129440</v>
      </c>
      <c r="I20" s="18">
        <f t="shared" si="6"/>
        <v>126873</v>
      </c>
      <c r="J20" s="18">
        <f t="shared" si="6"/>
        <v>83093</v>
      </c>
      <c r="K20" s="18">
        <f t="shared" si="6"/>
        <v>127504</v>
      </c>
      <c r="L20" s="18">
        <f t="shared" si="6"/>
        <v>50145</v>
      </c>
      <c r="M20" s="18">
        <f t="shared" si="6"/>
        <v>27966</v>
      </c>
      <c r="N20" s="12">
        <f aca="true" t="shared" si="7" ref="N20:N26">SUM(B20:M20)</f>
        <v>1096663</v>
      </c>
      <c r="O20"/>
    </row>
    <row r="21" spans="1:15" ht="18.75" customHeight="1">
      <c r="A21" s="13" t="s">
        <v>11</v>
      </c>
      <c r="B21" s="14">
        <v>82134</v>
      </c>
      <c r="C21" s="14">
        <v>54331</v>
      </c>
      <c r="D21" s="14">
        <v>47698</v>
      </c>
      <c r="E21" s="14">
        <v>8841</v>
      </c>
      <c r="F21" s="14">
        <v>38086</v>
      </c>
      <c r="G21" s="14">
        <v>67611</v>
      </c>
      <c r="H21" s="14">
        <v>73841</v>
      </c>
      <c r="I21" s="14">
        <v>69289</v>
      </c>
      <c r="J21" s="14">
        <v>44097</v>
      </c>
      <c r="K21" s="14">
        <v>65830</v>
      </c>
      <c r="L21" s="14">
        <v>26098</v>
      </c>
      <c r="M21" s="14">
        <v>14095</v>
      </c>
      <c r="N21" s="12">
        <f t="shared" si="7"/>
        <v>620711</v>
      </c>
      <c r="O21"/>
    </row>
    <row r="22" spans="1:15" ht="18.75" customHeight="1">
      <c r="A22" s="13" t="s">
        <v>12</v>
      </c>
      <c r="B22" s="14">
        <v>68595</v>
      </c>
      <c r="C22" s="14">
        <v>38660</v>
      </c>
      <c r="D22" s="14">
        <v>36249</v>
      </c>
      <c r="E22" s="14">
        <v>6540</v>
      </c>
      <c r="F22" s="14">
        <v>28639</v>
      </c>
      <c r="G22" s="14">
        <v>48795</v>
      </c>
      <c r="H22" s="14">
        <v>50805</v>
      </c>
      <c r="I22" s="14">
        <v>50783</v>
      </c>
      <c r="J22" s="14">
        <v>33807</v>
      </c>
      <c r="K22" s="14">
        <v>52678</v>
      </c>
      <c r="L22" s="14">
        <v>20694</v>
      </c>
      <c r="M22" s="14">
        <v>11808</v>
      </c>
      <c r="N22" s="12">
        <f t="shared" si="7"/>
        <v>433711</v>
      </c>
      <c r="O22"/>
    </row>
    <row r="23" spans="1:15" ht="18.75" customHeight="1">
      <c r="A23" s="13" t="s">
        <v>13</v>
      </c>
      <c r="B23" s="14">
        <v>5255</v>
      </c>
      <c r="C23" s="14">
        <v>4561</v>
      </c>
      <c r="D23" s="14">
        <v>3204</v>
      </c>
      <c r="E23" s="14">
        <v>840</v>
      </c>
      <c r="F23" s="14">
        <v>3441</v>
      </c>
      <c r="G23" s="14">
        <v>6419</v>
      </c>
      <c r="H23" s="14">
        <v>5100</v>
      </c>
      <c r="I23" s="14">
        <v>4033</v>
      </c>
      <c r="J23" s="14">
        <v>3120</v>
      </c>
      <c r="K23" s="14">
        <v>4112</v>
      </c>
      <c r="L23" s="14">
        <v>1669</v>
      </c>
      <c r="M23" s="14">
        <v>729</v>
      </c>
      <c r="N23" s="12">
        <f t="shared" si="7"/>
        <v>42241</v>
      </c>
      <c r="O23"/>
    </row>
    <row r="24" spans="1:15" ht="18.75" customHeight="1">
      <c r="A24" s="17" t="s">
        <v>14</v>
      </c>
      <c r="B24" s="14">
        <f>B25+B26</f>
        <v>61057</v>
      </c>
      <c r="C24" s="14">
        <f>C25+C26</f>
        <v>54469</v>
      </c>
      <c r="D24" s="14">
        <f>D25+D26</f>
        <v>45354</v>
      </c>
      <c r="E24" s="14">
        <f>E25+E26</f>
        <v>10524</v>
      </c>
      <c r="F24" s="14">
        <f aca="true" t="shared" si="8" ref="F24:M24">F25+F26</f>
        <v>43382</v>
      </c>
      <c r="G24" s="14">
        <f t="shared" si="8"/>
        <v>74147</v>
      </c>
      <c r="H24" s="14">
        <f t="shared" si="8"/>
        <v>64906</v>
      </c>
      <c r="I24" s="14">
        <f t="shared" si="8"/>
        <v>45984</v>
      </c>
      <c r="J24" s="14">
        <f t="shared" si="8"/>
        <v>39250</v>
      </c>
      <c r="K24" s="14">
        <f t="shared" si="8"/>
        <v>37110</v>
      </c>
      <c r="L24" s="14">
        <f t="shared" si="8"/>
        <v>12429</v>
      </c>
      <c r="M24" s="14">
        <f t="shared" si="8"/>
        <v>5487</v>
      </c>
      <c r="N24" s="12">
        <f t="shared" si="7"/>
        <v>494099</v>
      </c>
      <c r="O24"/>
    </row>
    <row r="25" spans="1:15" ht="18.75" customHeight="1">
      <c r="A25" s="13" t="s">
        <v>15</v>
      </c>
      <c r="B25" s="14">
        <v>41749</v>
      </c>
      <c r="C25" s="14">
        <v>35867</v>
      </c>
      <c r="D25" s="14">
        <v>32012</v>
      </c>
      <c r="E25" s="14">
        <v>8077</v>
      </c>
      <c r="F25" s="14">
        <v>30992</v>
      </c>
      <c r="G25" s="14">
        <v>50395</v>
      </c>
      <c r="H25" s="14">
        <v>45485</v>
      </c>
      <c r="I25" s="14">
        <v>31806</v>
      </c>
      <c r="J25" s="14">
        <v>26130</v>
      </c>
      <c r="K25" s="14">
        <v>24624</v>
      </c>
      <c r="L25" s="14">
        <v>8441</v>
      </c>
      <c r="M25" s="14">
        <v>3642</v>
      </c>
      <c r="N25" s="12">
        <f t="shared" si="7"/>
        <v>316223</v>
      </c>
      <c r="O25"/>
    </row>
    <row r="26" spans="1:15" ht="18.75" customHeight="1">
      <c r="A26" s="13" t="s">
        <v>16</v>
      </c>
      <c r="B26" s="14">
        <v>23484</v>
      </c>
      <c r="C26" s="14">
        <v>20175</v>
      </c>
      <c r="D26" s="14">
        <v>18007</v>
      </c>
      <c r="E26" s="14">
        <v>4544</v>
      </c>
      <c r="F26" s="14">
        <v>17433</v>
      </c>
      <c r="G26" s="14">
        <v>28347</v>
      </c>
      <c r="H26" s="14">
        <v>25586</v>
      </c>
      <c r="I26" s="14">
        <v>17891</v>
      </c>
      <c r="J26" s="14">
        <v>14698</v>
      </c>
      <c r="K26" s="14">
        <v>13851</v>
      </c>
      <c r="L26" s="14">
        <v>4748</v>
      </c>
      <c r="M26" s="14">
        <v>2049</v>
      </c>
      <c r="N26" s="12">
        <f t="shared" si="7"/>
        <v>177876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0.9947220034732305</v>
      </c>
      <c r="C32" s="23">
        <f aca="true" t="shared" si="9" ref="C32:M32">(((+C$8+C$20)*C$29)+(C$24*C$30))/C$7</f>
        <v>0.9920704099448462</v>
      </c>
      <c r="D32" s="23">
        <f t="shared" si="9"/>
        <v>0.9979650394220088</v>
      </c>
      <c r="E32" s="23">
        <f t="shared" si="9"/>
        <v>0.9899529680233398</v>
      </c>
      <c r="F32" s="23">
        <f t="shared" si="9"/>
        <v>0.9988669603766452</v>
      </c>
      <c r="G32" s="23">
        <f t="shared" si="9"/>
        <v>0.9991846130249572</v>
      </c>
      <c r="H32" s="23">
        <f t="shared" si="9"/>
        <v>0.9940836150160145</v>
      </c>
      <c r="I32" s="23">
        <f t="shared" si="9"/>
        <v>0.995005570492646</v>
      </c>
      <c r="J32" s="23">
        <f t="shared" si="9"/>
        <v>0.9957955079605156</v>
      </c>
      <c r="K32" s="23">
        <f t="shared" si="9"/>
        <v>0.9956322824716267</v>
      </c>
      <c r="L32" s="23">
        <f t="shared" si="9"/>
        <v>0.9966394576548424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1.7545901419264314</v>
      </c>
      <c r="C35" s="26">
        <f>C32*C34</f>
        <v>1.6907855996690013</v>
      </c>
      <c r="D35" s="26">
        <f>D32*D34</f>
        <v>1.5759863902552362</v>
      </c>
      <c r="E35" s="26">
        <f>E32*E34</f>
        <v>1.999902986000751</v>
      </c>
      <c r="F35" s="26">
        <f aca="true" t="shared" si="10" ref="F35:M35">F32*F34</f>
        <v>1.839813054317743</v>
      </c>
      <c r="G35" s="26">
        <f t="shared" si="10"/>
        <v>1.4594090457842523</v>
      </c>
      <c r="H35" s="26">
        <f t="shared" si="10"/>
        <v>1.6942167050717933</v>
      </c>
      <c r="I35" s="26">
        <f t="shared" si="10"/>
        <v>1.6553907676286153</v>
      </c>
      <c r="J35" s="26">
        <f t="shared" si="10"/>
        <v>1.865822043265618</v>
      </c>
      <c r="K35" s="26">
        <f t="shared" si="10"/>
        <v>1.7836752340479194</v>
      </c>
      <c r="L35" s="26">
        <f t="shared" si="10"/>
        <v>2.1206494379979737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-0.0036085845</v>
      </c>
      <c r="C36" s="26">
        <v>-0.0055543659</v>
      </c>
      <c r="D36" s="26">
        <v>-0.00518616</v>
      </c>
      <c r="E36" s="26">
        <v>-0.0007318897</v>
      </c>
      <c r="F36" s="26">
        <v>-0.00317151</v>
      </c>
      <c r="G36" s="26">
        <v>-0.0029336</v>
      </c>
      <c r="H36" s="26">
        <v>-0.0024568933</v>
      </c>
      <c r="I36" s="26">
        <v>-0.0015056166</v>
      </c>
      <c r="J36" s="26">
        <v>-0.0004202981</v>
      </c>
      <c r="K36" s="26">
        <v>-0.0012288786</v>
      </c>
      <c r="L36" s="26">
        <v>0</v>
      </c>
      <c r="M36" s="26">
        <v>-0.0055488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1759.0800000000002</v>
      </c>
      <c r="E38" s="65">
        <f t="shared" si="11"/>
        <v>81.32000000000001</v>
      </c>
      <c r="F38" s="65">
        <f t="shared" si="11"/>
        <v>1117.0800000000002</v>
      </c>
      <c r="G38" s="65">
        <f t="shared" si="11"/>
        <v>1515.1200000000001</v>
      </c>
      <c r="H38" s="65">
        <f t="shared" si="11"/>
        <v>1361.0400000000002</v>
      </c>
      <c r="I38" s="65">
        <f t="shared" si="11"/>
        <v>723.32</v>
      </c>
      <c r="J38" s="65">
        <f t="shared" si="11"/>
        <v>149.8</v>
      </c>
      <c r="K38" s="65">
        <f t="shared" si="11"/>
        <v>547.84</v>
      </c>
      <c r="L38" s="65">
        <f t="shared" si="11"/>
        <v>0</v>
      </c>
      <c r="M38" s="65">
        <f t="shared" si="11"/>
        <v>582.08</v>
      </c>
      <c r="N38" s="28">
        <f>SUM(B38:M38)</f>
        <v>12369.2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504</v>
      </c>
      <c r="E39" s="67">
        <v>19</v>
      </c>
      <c r="F39" s="67">
        <v>269</v>
      </c>
      <c r="G39" s="67">
        <v>380</v>
      </c>
      <c r="H39" s="67">
        <v>318</v>
      </c>
      <c r="I39" s="67">
        <v>169</v>
      </c>
      <c r="J39" s="67">
        <v>35</v>
      </c>
      <c r="K39" s="67">
        <v>128</v>
      </c>
      <c r="L39" s="67">
        <v>0</v>
      </c>
      <c r="M39" s="67">
        <v>136</v>
      </c>
      <c r="N39" s="12">
        <f>SUM(B39:M39)</f>
        <v>2890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912507.738215728</v>
      </c>
      <c r="C42" s="69">
        <f aca="true" t="shared" si="12" ref="C42:M42">C43+C44+C45+C46</f>
        <v>670429.4092902716</v>
      </c>
      <c r="D42" s="69">
        <f t="shared" si="12"/>
        <v>585727.8008057659</v>
      </c>
      <c r="E42" s="69">
        <f t="shared" si="12"/>
        <v>138499.89294351058</v>
      </c>
      <c r="F42" s="69">
        <f t="shared" si="12"/>
        <v>535589.860668159</v>
      </c>
      <c r="G42" s="69">
        <f t="shared" si="12"/>
        <v>756552.3218625359</v>
      </c>
      <c r="H42" s="69">
        <f t="shared" si="12"/>
        <v>810558.6475069335</v>
      </c>
      <c r="I42" s="69">
        <f t="shared" si="12"/>
        <v>714889.3927758419</v>
      </c>
      <c r="J42" s="69">
        <f t="shared" si="12"/>
        <v>583518.9634164403</v>
      </c>
      <c r="K42" s="69">
        <f t="shared" si="12"/>
        <v>679019.321091808</v>
      </c>
      <c r="L42" s="69">
        <f t="shared" si="12"/>
        <v>347455.68651934</v>
      </c>
      <c r="M42" s="69">
        <f t="shared" si="12"/>
        <v>195382.6837488</v>
      </c>
      <c r="N42" s="69">
        <f>N43+N44+N45+N46</f>
        <v>6930131.718845135</v>
      </c>
    </row>
    <row r="43" spans="1:14" ht="18.75" customHeight="1">
      <c r="A43" s="66" t="s">
        <v>94</v>
      </c>
      <c r="B43" s="63">
        <f aca="true" t="shared" si="13" ref="B43:H43">B35*B7</f>
        <v>912346.51822848</v>
      </c>
      <c r="C43" s="63">
        <f t="shared" si="13"/>
        <v>670136.10928641</v>
      </c>
      <c r="D43" s="63">
        <f t="shared" si="13"/>
        <v>583069.26078912</v>
      </c>
      <c r="E43" s="63">
        <f t="shared" si="13"/>
        <v>138469.28294471998</v>
      </c>
      <c r="F43" s="63">
        <f t="shared" si="13"/>
        <v>535367.20067592</v>
      </c>
      <c r="G43" s="63">
        <f t="shared" si="13"/>
        <v>756452.5718832599</v>
      </c>
      <c r="H43" s="63">
        <f t="shared" si="13"/>
        <v>810370.95750312</v>
      </c>
      <c r="I43" s="63">
        <f>I35*I7</f>
        <v>714815.94276048</v>
      </c>
      <c r="J43" s="63">
        <f>J35*J7</f>
        <v>583500.3934125</v>
      </c>
      <c r="K43" s="63">
        <f>K35*K7</f>
        <v>678938.141088</v>
      </c>
      <c r="L43" s="63">
        <f>L35*L7</f>
        <v>347455.68651934</v>
      </c>
      <c r="M43" s="63">
        <f>M35*M7</f>
        <v>195319.411</v>
      </c>
      <c r="N43" s="65">
        <f>SUM(B43:M43)</f>
        <v>6926241.4760913495</v>
      </c>
    </row>
    <row r="44" spans="1:14" ht="18.75" customHeight="1">
      <c r="A44" s="66" t="s">
        <v>95</v>
      </c>
      <c r="B44" s="63">
        <f aca="true" t="shared" si="14" ref="B44:M44">B36*B7</f>
        <v>-1876.0600127521</v>
      </c>
      <c r="C44" s="63">
        <f t="shared" si="14"/>
        <v>-2201.9399961384</v>
      </c>
      <c r="D44" s="63">
        <f t="shared" si="14"/>
        <v>-1561.489983354</v>
      </c>
      <c r="E44" s="63">
        <f t="shared" si="14"/>
        <v>-50.710001209400005</v>
      </c>
      <c r="F44" s="63">
        <f t="shared" si="14"/>
        <v>-894.420007761</v>
      </c>
      <c r="G44" s="63">
        <f t="shared" si="14"/>
        <v>-1415.370020724</v>
      </c>
      <c r="H44" s="63">
        <f t="shared" si="14"/>
        <v>-1173.3499961864</v>
      </c>
      <c r="I44" s="63">
        <f t="shared" si="14"/>
        <v>-649.8699846380999</v>
      </c>
      <c r="J44" s="63">
        <f t="shared" si="14"/>
        <v>-131.22999605980002</v>
      </c>
      <c r="K44" s="63">
        <f t="shared" si="14"/>
        <v>-466.659996192</v>
      </c>
      <c r="L44" s="63">
        <f t="shared" si="14"/>
        <v>0</v>
      </c>
      <c r="M44" s="63">
        <f t="shared" si="14"/>
        <v>-518.8072512</v>
      </c>
      <c r="N44" s="28">
        <f>SUM(B44:M44)</f>
        <v>-10939.9072462152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1759.0800000000002</v>
      </c>
      <c r="E45" s="63">
        <f t="shared" si="15"/>
        <v>81.32000000000001</v>
      </c>
      <c r="F45" s="63">
        <f t="shared" si="15"/>
        <v>1117.0800000000002</v>
      </c>
      <c r="G45" s="63">
        <f t="shared" si="15"/>
        <v>1515.1200000000001</v>
      </c>
      <c r="H45" s="63">
        <f t="shared" si="15"/>
        <v>1361.0400000000002</v>
      </c>
      <c r="I45" s="63">
        <f t="shared" si="15"/>
        <v>723.32</v>
      </c>
      <c r="J45" s="63">
        <f t="shared" si="15"/>
        <v>149.8</v>
      </c>
      <c r="K45" s="63">
        <f t="shared" si="15"/>
        <v>547.84</v>
      </c>
      <c r="L45" s="63">
        <f t="shared" si="15"/>
        <v>0</v>
      </c>
      <c r="M45" s="63">
        <f t="shared" si="15"/>
        <v>582.08</v>
      </c>
      <c r="N45" s="65">
        <f>SUM(B45:M45)</f>
        <v>12369.2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6400.91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2460.95</v>
      </c>
    </row>
    <row r="47" spans="1:14" ht="15" customHeight="1">
      <c r="A47" s="13"/>
      <c r="B47" s="20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  <c r="N47" s="60"/>
    </row>
    <row r="48" spans="1:16" ht="18.75" customHeight="1">
      <c r="A48" s="2" t="s">
        <v>105</v>
      </c>
      <c r="B48" s="28">
        <f>+B49+B52+B60+B61</f>
        <v>-93689.02</v>
      </c>
      <c r="C48" s="28">
        <f aca="true" t="shared" si="16" ref="C48:M48">+C49+C52+C60+C61</f>
        <v>-95388.34</v>
      </c>
      <c r="D48" s="28">
        <f t="shared" si="16"/>
        <v>-55727.26</v>
      </c>
      <c r="E48" s="28">
        <f t="shared" si="16"/>
        <v>-12535.78</v>
      </c>
      <c r="F48" s="28">
        <f t="shared" si="16"/>
        <v>-43422.72</v>
      </c>
      <c r="G48" s="28">
        <f t="shared" si="16"/>
        <v>-89490.18</v>
      </c>
      <c r="H48" s="28">
        <f t="shared" si="16"/>
        <v>-116059.3</v>
      </c>
      <c r="I48" s="28">
        <f t="shared" si="16"/>
        <v>22942.059999999998</v>
      </c>
      <c r="J48" s="28">
        <f t="shared" si="16"/>
        <v>-77331.24</v>
      </c>
      <c r="K48" s="28">
        <f t="shared" si="16"/>
        <v>-236.12000000000262</v>
      </c>
      <c r="L48" s="28">
        <f t="shared" si="16"/>
        <v>-45250.26</v>
      </c>
      <c r="M48" s="28">
        <f t="shared" si="16"/>
        <v>-24455.76</v>
      </c>
      <c r="N48" s="28">
        <f>+N49+N52+N60+N61</f>
        <v>-630643.92</v>
      </c>
      <c r="P48" s="40"/>
    </row>
    <row r="49" spans="1:16" ht="18.75" customHeight="1">
      <c r="A49" s="17" t="s">
        <v>49</v>
      </c>
      <c r="B49" s="29">
        <f>B50+B51</f>
        <v>-90009.5</v>
      </c>
      <c r="C49" s="29">
        <f>C50+C51</f>
        <v>-92018.5</v>
      </c>
      <c r="D49" s="29">
        <f>D50+D51</f>
        <v>-55226.5</v>
      </c>
      <c r="E49" s="29">
        <f>E50+E51</f>
        <v>-11889.5</v>
      </c>
      <c r="F49" s="29">
        <f aca="true" t="shared" si="17" ref="F49:M49">F50+F51</f>
        <v>-42357</v>
      </c>
      <c r="G49" s="29">
        <f t="shared" si="17"/>
        <v>-88287.5</v>
      </c>
      <c r="H49" s="29">
        <f t="shared" si="17"/>
        <v>-114411.5</v>
      </c>
      <c r="I49" s="29">
        <f t="shared" si="17"/>
        <v>-53000.5</v>
      </c>
      <c r="J49" s="29">
        <f t="shared" si="17"/>
        <v>-69657</v>
      </c>
      <c r="K49" s="29">
        <f t="shared" si="17"/>
        <v>-56000</v>
      </c>
      <c r="L49" s="29">
        <f t="shared" si="17"/>
        <v>-43893.5</v>
      </c>
      <c r="M49" s="29">
        <f t="shared" si="17"/>
        <v>-24276</v>
      </c>
      <c r="N49" s="28">
        <f aca="true" t="shared" si="18" ref="N49:N61">SUM(B49:M49)</f>
        <v>-741027</v>
      </c>
      <c r="P49" s="40"/>
    </row>
    <row r="50" spans="1:16" ht="18.75" customHeight="1">
      <c r="A50" s="13" t="s">
        <v>50</v>
      </c>
      <c r="B50" s="20">
        <f>ROUND(-B9*$D$3,2)</f>
        <v>-90009.5</v>
      </c>
      <c r="C50" s="20">
        <f>ROUND(-C9*$D$3,2)</f>
        <v>-92018.5</v>
      </c>
      <c r="D50" s="20">
        <f>ROUND(-D9*$D$3,2)</f>
        <v>-55226.5</v>
      </c>
      <c r="E50" s="20">
        <f>ROUND(-E9*$D$3,2)</f>
        <v>-11889.5</v>
      </c>
      <c r="F50" s="20">
        <f aca="true" t="shared" si="19" ref="F50:M50">ROUND(-F9*$D$3,2)</f>
        <v>-42357</v>
      </c>
      <c r="G50" s="20">
        <f t="shared" si="19"/>
        <v>-88287.5</v>
      </c>
      <c r="H50" s="20">
        <f t="shared" si="19"/>
        <v>-114411.5</v>
      </c>
      <c r="I50" s="20">
        <f t="shared" si="19"/>
        <v>-53000.5</v>
      </c>
      <c r="J50" s="20">
        <f t="shared" si="19"/>
        <v>-69657</v>
      </c>
      <c r="K50" s="20">
        <f t="shared" si="19"/>
        <v>-56000</v>
      </c>
      <c r="L50" s="20">
        <f t="shared" si="19"/>
        <v>-43893.5</v>
      </c>
      <c r="M50" s="20">
        <f t="shared" si="19"/>
        <v>-24276</v>
      </c>
      <c r="N50" s="54">
        <f t="shared" si="18"/>
        <v>-741027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-3679.52</v>
      </c>
      <c r="C52" s="29">
        <f aca="true" t="shared" si="21" ref="C52:M52">SUM(C53:C59)</f>
        <v>-3369.84</v>
      </c>
      <c r="D52" s="29">
        <f t="shared" si="21"/>
        <v>-500.76</v>
      </c>
      <c r="E52" s="29">
        <f t="shared" si="21"/>
        <v>-646.28</v>
      </c>
      <c r="F52" s="29">
        <f t="shared" si="21"/>
        <v>-1065.72</v>
      </c>
      <c r="G52" s="29">
        <f t="shared" si="21"/>
        <v>-1202.68</v>
      </c>
      <c r="H52" s="29">
        <f t="shared" si="21"/>
        <v>-1647.8</v>
      </c>
      <c r="I52" s="29">
        <f t="shared" si="21"/>
        <v>75942.56</v>
      </c>
      <c r="J52" s="29">
        <f t="shared" si="21"/>
        <v>-7674.24</v>
      </c>
      <c r="K52" s="29">
        <f t="shared" si="21"/>
        <v>55763.88</v>
      </c>
      <c r="L52" s="29">
        <f t="shared" si="21"/>
        <v>-1356.76</v>
      </c>
      <c r="M52" s="29">
        <f t="shared" si="21"/>
        <v>-179.76</v>
      </c>
      <c r="N52" s="29">
        <f>SUM(N53:N59)</f>
        <v>110383.07999999999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-12500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-1429.52</v>
      </c>
      <c r="C59" s="27">
        <v>-119.84</v>
      </c>
      <c r="D59" s="27">
        <v>-102.72</v>
      </c>
      <c r="E59" s="27">
        <v>-646.28</v>
      </c>
      <c r="F59" s="27">
        <v>-1031.48</v>
      </c>
      <c r="G59" s="27">
        <v>-1091.4</v>
      </c>
      <c r="H59" s="27">
        <v>-1647.8</v>
      </c>
      <c r="I59" s="27">
        <v>-1926</v>
      </c>
      <c r="J59" s="27">
        <v>-2174.24</v>
      </c>
      <c r="K59" s="27">
        <v>-2152.84</v>
      </c>
      <c r="L59" s="27">
        <v>-1356.76</v>
      </c>
      <c r="M59" s="27">
        <v>-179.76</v>
      </c>
      <c r="N59" s="27">
        <f t="shared" si="18"/>
        <v>122883.07999999999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818818.718215728</v>
      </c>
      <c r="C63" s="32">
        <f t="shared" si="22"/>
        <v>575041.0692902716</v>
      </c>
      <c r="D63" s="32">
        <f t="shared" si="22"/>
        <v>530000.5408057659</v>
      </c>
      <c r="E63" s="32">
        <f t="shared" si="22"/>
        <v>125964.11294351058</v>
      </c>
      <c r="F63" s="32">
        <f t="shared" si="22"/>
        <v>492167.140668159</v>
      </c>
      <c r="G63" s="32">
        <f t="shared" si="22"/>
        <v>667062.1418625358</v>
      </c>
      <c r="H63" s="32">
        <f t="shared" si="22"/>
        <v>694499.3475069335</v>
      </c>
      <c r="I63" s="32">
        <f t="shared" si="22"/>
        <v>737831.4527758418</v>
      </c>
      <c r="J63" s="32">
        <f t="shared" si="22"/>
        <v>506187.7234164403</v>
      </c>
      <c r="K63" s="32">
        <f t="shared" si="22"/>
        <v>678783.201091808</v>
      </c>
      <c r="L63" s="32">
        <f t="shared" si="22"/>
        <v>302205.42651933996</v>
      </c>
      <c r="M63" s="32">
        <f t="shared" si="22"/>
        <v>170926.92374879998</v>
      </c>
      <c r="N63" s="32">
        <f>SUM(B63:M63)</f>
        <v>6299487.798845134</v>
      </c>
      <c r="O63"/>
      <c r="P63" s="40"/>
    </row>
    <row r="64" spans="1:16" ht="15" customHeight="1">
      <c r="A64" s="38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/>
      <c r="N64" s="56"/>
      <c r="P64" s="37"/>
    </row>
    <row r="65" spans="1:14" ht="15" customHeight="1">
      <c r="A65" s="31"/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/>
      <c r="N65" s="34"/>
    </row>
    <row r="66" spans="1:16" ht="18.75" customHeight="1">
      <c r="A66" s="2" t="s">
        <v>61</v>
      </c>
      <c r="B66" s="42">
        <f>SUM(B67:B80)</f>
        <v>818818.71</v>
      </c>
      <c r="C66" s="42">
        <f aca="true" t="shared" si="23" ref="C66:M66">SUM(C67:C80)</f>
        <v>575041.06</v>
      </c>
      <c r="D66" s="42">
        <f t="shared" si="23"/>
        <v>530000.54</v>
      </c>
      <c r="E66" s="42">
        <f t="shared" si="23"/>
        <v>125964.11</v>
      </c>
      <c r="F66" s="42">
        <f t="shared" si="23"/>
        <v>492167.14</v>
      </c>
      <c r="G66" s="42">
        <f t="shared" si="23"/>
        <v>667062.14</v>
      </c>
      <c r="H66" s="42">
        <f t="shared" si="23"/>
        <v>694499.34</v>
      </c>
      <c r="I66" s="42">
        <f t="shared" si="23"/>
        <v>737831.45</v>
      </c>
      <c r="J66" s="42">
        <f t="shared" si="23"/>
        <v>506187.72</v>
      </c>
      <c r="K66" s="42">
        <f t="shared" si="23"/>
        <v>678783.2</v>
      </c>
      <c r="L66" s="42">
        <f t="shared" si="23"/>
        <v>302205.43</v>
      </c>
      <c r="M66" s="42">
        <f t="shared" si="23"/>
        <v>170926.92</v>
      </c>
      <c r="N66" s="32">
        <f>SUM(N67:N80)</f>
        <v>6299487.76</v>
      </c>
      <c r="P66" s="40"/>
    </row>
    <row r="67" spans="1:14" ht="18.75" customHeight="1">
      <c r="A67" s="17" t="s">
        <v>100</v>
      </c>
      <c r="B67" s="42">
        <v>167082.05</v>
      </c>
      <c r="C67" s="42">
        <v>154269.54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332750.33999999997</v>
      </c>
    </row>
    <row r="68" spans="1:14" ht="18.75" customHeight="1">
      <c r="A68" s="17" t="s">
        <v>101</v>
      </c>
      <c r="B68" s="42">
        <v>632140.71</v>
      </c>
      <c r="C68" s="42">
        <v>389179.35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1061109.43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535449.58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530000.54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127606.09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125964.11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497866.59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492167.14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647746.21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667062.14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525206.22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528667.83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160308.08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165831.51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639362.04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737831.45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478577.46</v>
      </c>
      <c r="K76" s="41">
        <v>0</v>
      </c>
      <c r="L76" s="41">
        <v>0</v>
      </c>
      <c r="M76" s="41">
        <v>0</v>
      </c>
      <c r="N76" s="32">
        <f t="shared" si="24"/>
        <v>506187.72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585002.67</v>
      </c>
      <c r="L77" s="41">
        <v>0</v>
      </c>
      <c r="M77" s="70"/>
      <c r="N77" s="29">
        <f t="shared" si="24"/>
        <v>678783.2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287402.43</v>
      </c>
      <c r="M78" s="41">
        <v>0</v>
      </c>
      <c r="N78" s="32">
        <f t="shared" si="24"/>
        <v>302205.43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160789.9</v>
      </c>
      <c r="N79" s="29">
        <f t="shared" si="24"/>
        <v>170926.92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1.9602413521523763</v>
      </c>
      <c r="C84" s="52">
        <v>1.9537987340324912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1.708322912922015</v>
      </c>
      <c r="C85" s="52">
        <v>1.603723005032105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1.5791999937303585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1.998524174789544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1.8419000145346918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1.460599999616062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1.7175121732619971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1.6347216950517176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1.6560736608643056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1.8688546342346186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1.787902674317566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2.122835338694905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2.0890000219317484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2015-05-27T14:16:53Z</dcterms:modified>
  <cp:category/>
  <cp:version/>
  <cp:contentType/>
  <cp:contentStatus/>
</cp:coreProperties>
</file>