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<sst xmlns="http://schemas.openxmlformats.org/spreadsheetml/2006/main" count="128" uniqueCount="128">
  <si>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</si>
  <si>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</si>
  <si>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</si>
  <si>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</si>
  <si>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</si>
  <si>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</si>
  <si>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</si>
  <si>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</si>
  <si>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</si>
  <si>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</si>
  <si>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</si>
  <si>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</si>
  <si>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</si>
  <si>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</si>
  <si>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</si>
  <si>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</si>
  <si>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</si>
  <si>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</si>
  <si>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</si>
  <si>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</si>
  <si>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</si>
  <si>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</si>
  <si>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</si>
  <si>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</si>
  <si>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</si>
  <si>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</si>
  <si>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</si>
  <si>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</si>
  <si>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</si>
  <si>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</si>
  <si>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</si>
  <si>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</si>
  <si>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</si>
  <si>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</si>
  <si>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</si>
  <si>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</si>
  <si>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</si>
  <si>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</si>
  <si>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</si>
  <si>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</si>
  <si>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</si>
  <si>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</si>
  <si>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</si>
  <si>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</si>
  <si>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</si>
  <si>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</si>
  <si>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</si>
  <si>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</si>
  <si>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</si>
  <si>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</si>
  <si>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</si>
  <si>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</si>
  <si>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</si>
  <si>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</si>
  <si>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</si>
  <si>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</si>
  <si>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</si>
  <si>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</si>
  <si>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</si>
  <si>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</si>
  <si>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</si>
  <si>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</si>
  <si>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</si>
  <si>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</si>
  <si>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</si>
  <si>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</si>
  <si>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</si>
  <si>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</si>
  <si>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</si>
  <si>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</si>
  <si>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</si>
  <si>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</si>
  <si>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</si>
  <si>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</si>
  <si>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</si>
  <si>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</si>
  <si>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</si>
  <si>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</si>
  <si>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</si>
  <si>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</si>
  <si>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</si>
  <si>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</si>
  <si>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</si>
  <si>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</si>
  <si>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</si>
  <si>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</si>
  <si>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</si>
  <si>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</si>
  <si>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</si>
  <si>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</si>
  <si>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</si>
  <si>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</si>
  <si>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</si>
  <si>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</si>
  <si>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</si>
  <si>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</si>
  <si>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</si>
  <si>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</si>
  <si>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</si>
  <si>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</si>
  <si>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</si>
  <si>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</si>
  <si>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</si>
  <si>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</si>
  <si>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</si>
  <si>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</si>
  <si>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</si>
  <si>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</si>
  <si>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</si>
  <si>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</si>
  <si>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</si>
  <si>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</si>
  <si>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</si>
  <si>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</si>
  <si>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</si>
  <si>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</si>
  <si>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</si>
  <si>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</si>
  <si>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</si>
  <si>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</si>
  <si>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</si>
  <si>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</si>
  <si>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</si>
  <si>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</si>
  <si>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08/06/15 - VENCIMENTO 15/06/15</t>
  </si>
  <si>
    <t>6.3. Revisão de Remuneração pelo Transporte Coletivo  (1)</t>
  </si>
  <si>
    <t>Nota:</t>
  </si>
  <si>
    <t xml:space="preserve">  (1) - Pagamento de combustível não fóssil de maio/15.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</si>
</sst>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613930</v>
      </c>
      <c r="C7" s="9">
        <f t="shared" si="0"/>
        <v>816997</v>
      </c>
      <c r="D7" s="9">
        <f t="shared" si="0"/>
        <v>858598</v>
      </c>
      <c r="E7" s="9">
        <f t="shared" si="0"/>
        <v>565090</v>
      </c>
      <c r="F7" s="9">
        <f t="shared" si="0"/>
        <v>766539</v>
      </c>
      <c r="G7" s="9">
        <f t="shared" si="0"/>
        <v>1262219</v>
      </c>
      <c r="H7" s="9">
        <f t="shared" si="0"/>
        <v>575209</v>
      </c>
      <c r="I7" s="9">
        <f t="shared" si="0"/>
        <v>131122</v>
      </c>
      <c r="J7" s="9">
        <f t="shared" si="0"/>
        <v>331339</v>
      </c>
      <c r="K7" s="9">
        <f t="shared" si="0"/>
        <v>5921043</v>
      </c>
      <c r="L7" s="52"/>
    </row>
    <row r="8" spans="1:11" ht="17.25" customHeight="1">
      <c r="A8" s="10" t="s">
        <v>102</v>
      </c>
      <c r="B8" s="11">
        <f>B9+B12+B16</f>
        <v>372542</v>
      </c>
      <c r="C8" s="11">
        <f aca="true" t="shared" si="1" ref="C8:J8">C9+C12+C16</f>
        <v>504989</v>
      </c>
      <c r="D8" s="11">
        <f t="shared" si="1"/>
        <v>498375</v>
      </c>
      <c r="E8" s="11">
        <f t="shared" si="1"/>
        <v>342808</v>
      </c>
      <c r="F8" s="11">
        <f t="shared" si="1"/>
        <v>440804</v>
      </c>
      <c r="G8" s="11">
        <f t="shared" si="1"/>
        <v>712126</v>
      </c>
      <c r="H8" s="11">
        <f t="shared" si="1"/>
        <v>362249</v>
      </c>
      <c r="I8" s="11">
        <f t="shared" si="1"/>
        <v>72373</v>
      </c>
      <c r="J8" s="11">
        <f t="shared" si="1"/>
        <v>192236</v>
      </c>
      <c r="K8" s="11">
        <f>SUM(B8:J8)</f>
        <v>3498502</v>
      </c>
    </row>
    <row r="9" spans="1:11" ht="17.25" customHeight="1">
      <c r="A9" s="15" t="s">
        <v>17</v>
      </c>
      <c r="B9" s="13">
        <f>+B10+B11</f>
        <v>53104</v>
      </c>
      <c r="C9" s="13">
        <f aca="true" t="shared" si="2" ref="C9:J9">+C10+C11</f>
        <v>74225</v>
      </c>
      <c r="D9" s="13">
        <f t="shared" si="2"/>
        <v>68781</v>
      </c>
      <c r="E9" s="13">
        <f t="shared" si="2"/>
        <v>47774</v>
      </c>
      <c r="F9" s="13">
        <f t="shared" si="2"/>
        <v>55601</v>
      </c>
      <c r="G9" s="13">
        <f t="shared" si="2"/>
        <v>70927</v>
      </c>
      <c r="H9" s="13">
        <f t="shared" si="2"/>
        <v>60987</v>
      </c>
      <c r="I9" s="13">
        <f t="shared" si="2"/>
        <v>11852</v>
      </c>
      <c r="J9" s="13">
        <f t="shared" si="2"/>
        <v>24157</v>
      </c>
      <c r="K9" s="11">
        <f>SUM(B9:J9)</f>
        <v>467408</v>
      </c>
    </row>
    <row r="10" spans="1:11" ht="17.25" customHeight="1">
      <c r="A10" s="29" t="s">
        <v>18</v>
      </c>
      <c r="B10" s="13">
        <v>53104</v>
      </c>
      <c r="C10" s="13">
        <v>74225</v>
      </c>
      <c r="D10" s="13">
        <v>68781</v>
      </c>
      <c r="E10" s="13">
        <v>47774</v>
      </c>
      <c r="F10" s="13">
        <v>55601</v>
      </c>
      <c r="G10" s="13">
        <v>70927</v>
      </c>
      <c r="H10" s="13">
        <v>60987</v>
      </c>
      <c r="I10" s="13">
        <v>11852</v>
      </c>
      <c r="J10" s="13">
        <v>24157</v>
      </c>
      <c r="K10" s="11">
        <f>SUM(B10:J10)</f>
        <v>467408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268435</v>
      </c>
      <c r="C12" s="17">
        <f t="shared" si="3"/>
        <v>360322</v>
      </c>
      <c r="D12" s="17">
        <f t="shared" si="3"/>
        <v>361295</v>
      </c>
      <c r="E12" s="17">
        <f t="shared" si="3"/>
        <v>251182</v>
      </c>
      <c r="F12" s="17">
        <f t="shared" si="3"/>
        <v>327684</v>
      </c>
      <c r="G12" s="17">
        <f t="shared" si="3"/>
        <v>550524</v>
      </c>
      <c r="H12" s="17">
        <f t="shared" si="3"/>
        <v>259303</v>
      </c>
      <c r="I12" s="17">
        <f t="shared" si="3"/>
        <v>49899</v>
      </c>
      <c r="J12" s="17">
        <f t="shared" si="3"/>
        <v>140241</v>
      </c>
      <c r="K12" s="11">
        <f aca="true" t="shared" si="4" ref="K12:K27">SUM(B12:J12)</f>
        <v>2568885</v>
      </c>
    </row>
    <row r="13" spans="1:13" ht="17.25" customHeight="1">
      <c r="A13" s="14" t="s">
        <v>20</v>
      </c>
      <c r="B13" s="13">
        <v>124534</v>
      </c>
      <c r="C13" s="13">
        <v>177658</v>
      </c>
      <c r="D13" s="13">
        <v>182606</v>
      </c>
      <c r="E13" s="13">
        <v>123691</v>
      </c>
      <c r="F13" s="13">
        <v>161699</v>
      </c>
      <c r="G13" s="13">
        <v>258837</v>
      </c>
      <c r="H13" s="13">
        <v>117829</v>
      </c>
      <c r="I13" s="13">
        <v>26508</v>
      </c>
      <c r="J13" s="13">
        <v>71686</v>
      </c>
      <c r="K13" s="11">
        <f t="shared" si="4"/>
        <v>1245048</v>
      </c>
      <c r="L13" s="52"/>
      <c r="M13" s="53"/>
    </row>
    <row r="14" spans="1:12" ht="17.25" customHeight="1">
      <c r="A14" s="14" t="s">
        <v>21</v>
      </c>
      <c r="B14" s="13">
        <v>127849</v>
      </c>
      <c r="C14" s="13">
        <v>158361</v>
      </c>
      <c r="D14" s="13">
        <v>156371</v>
      </c>
      <c r="E14" s="13">
        <v>111255</v>
      </c>
      <c r="F14" s="13">
        <v>148224</v>
      </c>
      <c r="G14" s="13">
        <v>265170</v>
      </c>
      <c r="H14" s="13">
        <v>121019</v>
      </c>
      <c r="I14" s="13">
        <v>19344</v>
      </c>
      <c r="J14" s="13">
        <v>61238</v>
      </c>
      <c r="K14" s="11">
        <f t="shared" si="4"/>
        <v>1168831</v>
      </c>
      <c r="L14" s="52"/>
    </row>
    <row r="15" spans="1:11" ht="17.25" customHeight="1">
      <c r="A15" s="14" t="s">
        <v>22</v>
      </c>
      <c r="B15" s="13">
        <v>16052</v>
      </c>
      <c r="C15" s="13">
        <v>24303</v>
      </c>
      <c r="D15" s="13">
        <v>22318</v>
      </c>
      <c r="E15" s="13">
        <v>16236</v>
      </c>
      <c r="F15" s="13">
        <v>17761</v>
      </c>
      <c r="G15" s="13">
        <v>26517</v>
      </c>
      <c r="H15" s="13">
        <v>20455</v>
      </c>
      <c r="I15" s="13">
        <v>4047</v>
      </c>
      <c r="J15" s="13">
        <v>7317</v>
      </c>
      <c r="K15" s="11">
        <f t="shared" si="4"/>
        <v>155006</v>
      </c>
    </row>
    <row r="16" spans="1:11" ht="17.25" customHeight="1">
      <c r="A16" s="15" t="s">
        <v>98</v>
      </c>
      <c r="B16" s="13">
        <f>B17+B18+B19</f>
        <v>51003</v>
      </c>
      <c r="C16" s="13">
        <f aca="true" t="shared" si="5" ref="C16:J16">C17+C18+C19</f>
        <v>70442</v>
      </c>
      <c r="D16" s="13">
        <f t="shared" si="5"/>
        <v>68299</v>
      </c>
      <c r="E16" s="13">
        <f t="shared" si="5"/>
        <v>43852</v>
      </c>
      <c r="F16" s="13">
        <f t="shared" si="5"/>
        <v>57519</v>
      </c>
      <c r="G16" s="13">
        <f t="shared" si="5"/>
        <v>90675</v>
      </c>
      <c r="H16" s="13">
        <f t="shared" si="5"/>
        <v>41959</v>
      </c>
      <c r="I16" s="13">
        <f t="shared" si="5"/>
        <v>10622</v>
      </c>
      <c r="J16" s="13">
        <f t="shared" si="5"/>
        <v>27838</v>
      </c>
      <c r="K16" s="11">
        <f t="shared" si="4"/>
        <v>462209</v>
      </c>
    </row>
    <row r="17" spans="1:11" ht="17.25" customHeight="1">
      <c r="A17" s="14" t="s">
        <v>99</v>
      </c>
      <c r="B17" s="13">
        <v>10433</v>
      </c>
      <c r="C17" s="13">
        <v>14135</v>
      </c>
      <c r="D17" s="13">
        <v>13218</v>
      </c>
      <c r="E17" s="13">
        <v>9888</v>
      </c>
      <c r="F17" s="13">
        <v>13692</v>
      </c>
      <c r="G17" s="13">
        <v>22602</v>
      </c>
      <c r="H17" s="13">
        <v>10828</v>
      </c>
      <c r="I17" s="13">
        <v>2318</v>
      </c>
      <c r="J17" s="13">
        <v>5042</v>
      </c>
      <c r="K17" s="11">
        <f t="shared" si="4"/>
        <v>102156</v>
      </c>
    </row>
    <row r="18" spans="1:11" ht="17.25" customHeight="1">
      <c r="A18" s="14" t="s">
        <v>100</v>
      </c>
      <c r="B18" s="13">
        <v>2353</v>
      </c>
      <c r="C18" s="13">
        <v>2562</v>
      </c>
      <c r="D18" s="13">
        <v>3192</v>
      </c>
      <c r="E18" s="13">
        <v>2201</v>
      </c>
      <c r="F18" s="13">
        <v>2926</v>
      </c>
      <c r="G18" s="13">
        <v>5610</v>
      </c>
      <c r="H18" s="13">
        <v>1930</v>
      </c>
      <c r="I18" s="13">
        <v>483</v>
      </c>
      <c r="J18" s="13">
        <v>1309</v>
      </c>
      <c r="K18" s="11">
        <f t="shared" si="4"/>
        <v>22566</v>
      </c>
    </row>
    <row r="19" spans="1:11" ht="17.25" customHeight="1">
      <c r="A19" s="14" t="s">
        <v>101</v>
      </c>
      <c r="B19" s="13">
        <v>38217</v>
      </c>
      <c r="C19" s="13">
        <v>53745</v>
      </c>
      <c r="D19" s="13">
        <v>51889</v>
      </c>
      <c r="E19" s="13">
        <v>31763</v>
      </c>
      <c r="F19" s="13">
        <v>40901</v>
      </c>
      <c r="G19" s="13">
        <v>62463</v>
      </c>
      <c r="H19" s="13">
        <v>29201</v>
      </c>
      <c r="I19" s="13">
        <v>7821</v>
      </c>
      <c r="J19" s="13">
        <v>21487</v>
      </c>
      <c r="K19" s="11">
        <f t="shared" si="4"/>
        <v>337487</v>
      </c>
    </row>
    <row r="20" spans="1:11" ht="17.25" customHeight="1">
      <c r="A20" s="16" t="s">
        <v>23</v>
      </c>
      <c r="B20" s="11">
        <f>+B21+B22+B23</f>
        <v>182915</v>
      </c>
      <c r="C20" s="11">
        <f aca="true" t="shared" si="6" ref="C20:J20">+C21+C22+C23</f>
        <v>219024</v>
      </c>
      <c r="D20" s="11">
        <f t="shared" si="6"/>
        <v>250296</v>
      </c>
      <c r="E20" s="11">
        <f t="shared" si="6"/>
        <v>157123</v>
      </c>
      <c r="F20" s="11">
        <f t="shared" si="6"/>
        <v>245239</v>
      </c>
      <c r="G20" s="11">
        <f t="shared" si="6"/>
        <v>452975</v>
      </c>
      <c r="H20" s="11">
        <f t="shared" si="6"/>
        <v>158373</v>
      </c>
      <c r="I20" s="11">
        <f t="shared" si="6"/>
        <v>38461</v>
      </c>
      <c r="J20" s="11">
        <f t="shared" si="6"/>
        <v>92296</v>
      </c>
      <c r="K20" s="11">
        <f t="shared" si="4"/>
        <v>1796702</v>
      </c>
    </row>
    <row r="21" spans="1:12" ht="17.25" customHeight="1">
      <c r="A21" s="12" t="s">
        <v>24</v>
      </c>
      <c r="B21" s="13">
        <v>95921</v>
      </c>
      <c r="C21" s="13">
        <v>125300</v>
      </c>
      <c r="D21" s="13">
        <v>144061</v>
      </c>
      <c r="E21" s="13">
        <v>89047</v>
      </c>
      <c r="F21" s="13">
        <v>137830</v>
      </c>
      <c r="G21" s="13">
        <v>237210</v>
      </c>
      <c r="H21" s="13">
        <v>87977</v>
      </c>
      <c r="I21" s="13">
        <v>23167</v>
      </c>
      <c r="J21" s="13">
        <v>52389</v>
      </c>
      <c r="K21" s="11">
        <f t="shared" si="4"/>
        <v>992902</v>
      </c>
      <c r="L21" s="52"/>
    </row>
    <row r="22" spans="1:12" ht="17.25" customHeight="1">
      <c r="A22" s="12" t="s">
        <v>25</v>
      </c>
      <c r="B22" s="13">
        <v>78935</v>
      </c>
      <c r="C22" s="13">
        <v>83498</v>
      </c>
      <c r="D22" s="13">
        <v>94948</v>
      </c>
      <c r="E22" s="13">
        <v>61458</v>
      </c>
      <c r="F22" s="13">
        <v>98323</v>
      </c>
      <c r="G22" s="13">
        <v>200069</v>
      </c>
      <c r="H22" s="13">
        <v>62377</v>
      </c>
      <c r="I22" s="13">
        <v>13432</v>
      </c>
      <c r="J22" s="13">
        <v>36269</v>
      </c>
      <c r="K22" s="11">
        <f t="shared" si="4"/>
        <v>729309</v>
      </c>
      <c r="L22" s="52"/>
    </row>
    <row r="23" spans="1:11" ht="17.25" customHeight="1">
      <c r="A23" s="12" t="s">
        <v>26</v>
      </c>
      <c r="B23" s="13">
        <v>8059</v>
      </c>
      <c r="C23" s="13">
        <v>10226</v>
      </c>
      <c r="D23" s="13">
        <v>11287</v>
      </c>
      <c r="E23" s="13">
        <v>6618</v>
      </c>
      <c r="F23" s="13">
        <v>9086</v>
      </c>
      <c r="G23" s="13">
        <v>15696</v>
      </c>
      <c r="H23" s="13">
        <v>8019</v>
      </c>
      <c r="I23" s="13">
        <v>1862</v>
      </c>
      <c r="J23" s="13">
        <v>3638</v>
      </c>
      <c r="K23" s="11">
        <f t="shared" si="4"/>
        <v>74491</v>
      </c>
    </row>
    <row r="24" spans="1:11" ht="17.25" customHeight="1">
      <c r="A24" s="16" t="s">
        <v>27</v>
      </c>
      <c r="B24" s="13">
        <v>58473</v>
      </c>
      <c r="C24" s="13">
        <v>92984</v>
      </c>
      <c r="D24" s="13">
        <v>109927</v>
      </c>
      <c r="E24" s="13">
        <v>65159</v>
      </c>
      <c r="F24" s="13">
        <v>80496</v>
      </c>
      <c r="G24" s="13">
        <v>97118</v>
      </c>
      <c r="H24" s="13">
        <v>46662</v>
      </c>
      <c r="I24" s="13">
        <v>20288</v>
      </c>
      <c r="J24" s="13">
        <v>46807</v>
      </c>
      <c r="K24" s="11">
        <f t="shared" si="4"/>
        <v>617914</v>
      </c>
    </row>
    <row r="25" spans="1:12" ht="17.25" customHeight="1">
      <c r="A25" s="12" t="s">
        <v>28</v>
      </c>
      <c r="B25" s="13">
        <v>37423</v>
      </c>
      <c r="C25" s="13">
        <v>59510</v>
      </c>
      <c r="D25" s="13">
        <v>70353</v>
      </c>
      <c r="E25" s="13">
        <v>41702</v>
      </c>
      <c r="F25" s="13">
        <v>51517</v>
      </c>
      <c r="G25" s="13">
        <v>62156</v>
      </c>
      <c r="H25" s="13">
        <v>29864</v>
      </c>
      <c r="I25" s="13">
        <v>12984</v>
      </c>
      <c r="J25" s="13">
        <v>29956</v>
      </c>
      <c r="K25" s="11">
        <f t="shared" si="4"/>
        <v>395465</v>
      </c>
      <c r="L25" s="52"/>
    </row>
    <row r="26" spans="1:12" ht="17.25" customHeight="1">
      <c r="A26" s="12" t="s">
        <v>29</v>
      </c>
      <c r="B26" s="13">
        <v>21050</v>
      </c>
      <c r="C26" s="13">
        <v>33474</v>
      </c>
      <c r="D26" s="13">
        <v>39574</v>
      </c>
      <c r="E26" s="13">
        <v>23457</v>
      </c>
      <c r="F26" s="13">
        <v>28979</v>
      </c>
      <c r="G26" s="13">
        <v>34962</v>
      </c>
      <c r="H26" s="13">
        <v>16798</v>
      </c>
      <c r="I26" s="13">
        <v>7304</v>
      </c>
      <c r="J26" s="13">
        <v>16851</v>
      </c>
      <c r="K26" s="11">
        <f t="shared" si="4"/>
        <v>222449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7925</v>
      </c>
      <c r="I27" s="11">
        <v>0</v>
      </c>
      <c r="J27" s="11">
        <v>0</v>
      </c>
      <c r="K27" s="11">
        <f t="shared" si="4"/>
        <v>7925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8707.87</v>
      </c>
      <c r="I35" s="19">
        <v>0</v>
      </c>
      <c r="J35" s="19">
        <v>0</v>
      </c>
      <c r="K35" s="23">
        <f>SUM(B35:J35)</f>
        <v>8707.87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1500422.21</v>
      </c>
      <c r="C47" s="22">
        <f aca="true" t="shared" si="11" ref="C47:H47">+C48+C56</f>
        <v>2273186.22</v>
      </c>
      <c r="D47" s="22">
        <f t="shared" si="11"/>
        <v>2687917.95</v>
      </c>
      <c r="E47" s="22">
        <f t="shared" si="11"/>
        <v>1511315.24</v>
      </c>
      <c r="F47" s="22">
        <f t="shared" si="11"/>
        <v>1984919.02</v>
      </c>
      <c r="G47" s="22">
        <f t="shared" si="11"/>
        <v>2808687.0900000003</v>
      </c>
      <c r="H47" s="22">
        <f t="shared" si="11"/>
        <v>1480338.4700000002</v>
      </c>
      <c r="I47" s="22">
        <f>+I48+I56</f>
        <v>587684.3099999999</v>
      </c>
      <c r="J47" s="22">
        <f>+J48+J56</f>
        <v>894864.8400000001</v>
      </c>
      <c r="K47" s="22">
        <f>SUM(B47:J47)</f>
        <v>15729335.350000001</v>
      </c>
    </row>
    <row r="48" spans="1:11" ht="17.25" customHeight="1">
      <c r="A48" s="16" t="s">
        <v>46</v>
      </c>
      <c r="B48" s="23">
        <f>SUM(B49:B55)</f>
        <v>1482987.66</v>
      </c>
      <c r="C48" s="23">
        <f aca="true" t="shared" si="12" ref="C48:H48">SUM(C49:C55)</f>
        <v>2251049.77</v>
      </c>
      <c r="D48" s="23">
        <f t="shared" si="12"/>
        <v>2662577.3800000004</v>
      </c>
      <c r="E48" s="23">
        <f t="shared" si="12"/>
        <v>1490384.24</v>
      </c>
      <c r="F48" s="23">
        <f t="shared" si="12"/>
        <v>1963047.04</v>
      </c>
      <c r="G48" s="23">
        <f t="shared" si="12"/>
        <v>2780916.66</v>
      </c>
      <c r="H48" s="23">
        <f t="shared" si="12"/>
        <v>1461719.5100000002</v>
      </c>
      <c r="I48" s="23">
        <f>SUM(I49:I55)</f>
        <v>587684.3099999999</v>
      </c>
      <c r="J48" s="23">
        <f>SUM(J49:J55)</f>
        <v>881893.92</v>
      </c>
      <c r="K48" s="23">
        <f aca="true" t="shared" si="13" ref="K48:K56">SUM(B48:J48)</f>
        <v>15562260.49</v>
      </c>
    </row>
    <row r="49" spans="1:11" ht="17.25" customHeight="1">
      <c r="A49" s="34" t="s">
        <v>47</v>
      </c>
      <c r="B49" s="23">
        <f aca="true" t="shared" si="14" ref="B49:H49">ROUND(B30*B7,2)</f>
        <v>1481842.84</v>
      </c>
      <c r="C49" s="23">
        <f t="shared" si="14"/>
        <v>2244290.76</v>
      </c>
      <c r="D49" s="23">
        <f t="shared" si="14"/>
        <v>2661224.5</v>
      </c>
      <c r="E49" s="23">
        <f t="shared" si="14"/>
        <v>1489577.24</v>
      </c>
      <c r="F49" s="23">
        <f t="shared" si="14"/>
        <v>1961573.3</v>
      </c>
      <c r="G49" s="23">
        <f t="shared" si="14"/>
        <v>2778648.91</v>
      </c>
      <c r="H49" s="23">
        <f t="shared" si="14"/>
        <v>1451942.56</v>
      </c>
      <c r="I49" s="23">
        <f>ROUND(I30*I7,2)</f>
        <v>587518.35</v>
      </c>
      <c r="J49" s="23">
        <f>ROUND(J30*J7,2)</f>
        <v>880268.32</v>
      </c>
      <c r="K49" s="23">
        <f t="shared" si="13"/>
        <v>15536886.780000001</v>
      </c>
    </row>
    <row r="50" spans="1:11" ht="17.25" customHeight="1">
      <c r="A50" s="34" t="s">
        <v>48</v>
      </c>
      <c r="B50" s="19">
        <v>0</v>
      </c>
      <c r="C50" s="23">
        <f>ROUND(C31*C7,2)</f>
        <v>4988.58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4988.58</v>
      </c>
    </row>
    <row r="51" spans="1:11" ht="17.25" customHeight="1">
      <c r="A51" s="68" t="s">
        <v>109</v>
      </c>
      <c r="B51" s="69">
        <f>ROUND(B32*B7,2)</f>
        <v>-2946.86</v>
      </c>
      <c r="C51" s="69">
        <f>ROUND(C32*C7,2)</f>
        <v>-4003.29</v>
      </c>
      <c r="D51" s="69">
        <f aca="true" t="shared" si="15" ref="D51:J51">ROUND(D32*D7,2)</f>
        <v>-4198.28</v>
      </c>
      <c r="E51" s="69">
        <f t="shared" si="15"/>
        <v>-2437.24</v>
      </c>
      <c r="F51" s="69">
        <f t="shared" si="15"/>
        <v>-3328.42</v>
      </c>
      <c r="G51" s="69">
        <f t="shared" si="15"/>
        <v>-4922.65</v>
      </c>
      <c r="H51" s="69">
        <f t="shared" si="15"/>
        <v>-2645.96</v>
      </c>
      <c r="I51" s="69">
        <f t="shared" si="15"/>
        <v>-899.76</v>
      </c>
      <c r="J51" s="69">
        <f t="shared" si="15"/>
        <v>-591.44</v>
      </c>
      <c r="K51" s="69">
        <f>SUM(B51:J51)</f>
        <v>-25973.899999999994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8707.87</v>
      </c>
      <c r="I53" s="31">
        <f>+I35</f>
        <v>0</v>
      </c>
      <c r="J53" s="31">
        <f>+J35</f>
        <v>0</v>
      </c>
      <c r="K53" s="23">
        <f t="shared" si="13"/>
        <v>8707.87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6598.659999999974</v>
      </c>
      <c r="C60" s="35">
        <f t="shared" si="16"/>
        <v>-289762.76</v>
      </c>
      <c r="D60" s="35">
        <f t="shared" si="16"/>
        <v>-284810.7</v>
      </c>
      <c r="E60" s="35">
        <f t="shared" si="16"/>
        <v>-295118.89</v>
      </c>
      <c r="F60" s="35">
        <f t="shared" si="16"/>
        <v>-295059.07</v>
      </c>
      <c r="G60" s="35">
        <f t="shared" si="16"/>
        <v>-342885.8</v>
      </c>
      <c r="H60" s="35">
        <f t="shared" si="16"/>
        <v>-227435.53</v>
      </c>
      <c r="I60" s="35">
        <f t="shared" si="16"/>
        <v>-85831.33</v>
      </c>
      <c r="J60" s="35">
        <f t="shared" si="16"/>
        <v>-110657.78</v>
      </c>
      <c r="K60" s="35">
        <f>SUM(B60:J60)</f>
        <v>-1924963.2000000002</v>
      </c>
    </row>
    <row r="61" spans="1:11" ht="18.75" customHeight="1">
      <c r="A61" s="16" t="s">
        <v>78</v>
      </c>
      <c r="B61" s="35">
        <f aca="true" t="shared" si="17" ref="B61:J61">B62+B63+B64+B65+B66+B67</f>
        <v>-268301.16000000003</v>
      </c>
      <c r="C61" s="35">
        <f t="shared" si="17"/>
        <v>-268843.42</v>
      </c>
      <c r="D61" s="35">
        <f t="shared" si="17"/>
        <v>-263933.33</v>
      </c>
      <c r="E61" s="35">
        <f t="shared" si="17"/>
        <v>-268838.61</v>
      </c>
      <c r="F61" s="35">
        <f t="shared" si="17"/>
        <v>-275381.88</v>
      </c>
      <c r="G61" s="35">
        <f t="shared" si="17"/>
        <v>-314434.38</v>
      </c>
      <c r="H61" s="35">
        <f t="shared" si="17"/>
        <v>-213504.5</v>
      </c>
      <c r="I61" s="35">
        <f t="shared" si="17"/>
        <v>-41482</v>
      </c>
      <c r="J61" s="35">
        <f t="shared" si="17"/>
        <v>-84549.5</v>
      </c>
      <c r="K61" s="35">
        <f aca="true" t="shared" si="18" ref="K61:K94">SUM(B61:J61)</f>
        <v>-1999268.7799999998</v>
      </c>
    </row>
    <row r="62" spans="1:11" ht="18.75" customHeight="1">
      <c r="A62" s="12" t="s">
        <v>79</v>
      </c>
      <c r="B62" s="35">
        <f>-ROUND(B9*$D$3,2)</f>
        <v>-185864</v>
      </c>
      <c r="C62" s="35">
        <f aca="true" t="shared" si="19" ref="C62:J62">-ROUND(C9*$D$3,2)</f>
        <v>-259787.5</v>
      </c>
      <c r="D62" s="35">
        <f t="shared" si="19"/>
        <v>-240733.5</v>
      </c>
      <c r="E62" s="35">
        <f t="shared" si="19"/>
        <v>-167209</v>
      </c>
      <c r="F62" s="35">
        <f t="shared" si="19"/>
        <v>-194603.5</v>
      </c>
      <c r="G62" s="35">
        <f t="shared" si="19"/>
        <v>-248244.5</v>
      </c>
      <c r="H62" s="35">
        <f t="shared" si="19"/>
        <v>-213454.5</v>
      </c>
      <c r="I62" s="35">
        <f t="shared" si="19"/>
        <v>-41482</v>
      </c>
      <c r="J62" s="35">
        <f t="shared" si="19"/>
        <v>-84549.5</v>
      </c>
      <c r="K62" s="35">
        <f t="shared" si="18"/>
        <v>-1635928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-784</v>
      </c>
      <c r="C64" s="35">
        <v>-381.5</v>
      </c>
      <c r="D64" s="35">
        <v>-378</v>
      </c>
      <c r="E64" s="35">
        <v>-1113</v>
      </c>
      <c r="F64" s="35">
        <v>-448</v>
      </c>
      <c r="G64" s="35">
        <v>-357</v>
      </c>
      <c r="H64" s="19">
        <v>0</v>
      </c>
      <c r="I64" s="19">
        <v>0</v>
      </c>
      <c r="J64" s="19">
        <v>0</v>
      </c>
      <c r="K64" s="35">
        <f t="shared" si="18"/>
        <v>-3461.5</v>
      </c>
    </row>
    <row r="65" spans="1:11" ht="18.75" customHeight="1">
      <c r="A65" s="12" t="s">
        <v>110</v>
      </c>
      <c r="B65" s="19">
        <v>-1690.5</v>
      </c>
      <c r="C65" s="19">
        <v>-612.5</v>
      </c>
      <c r="D65" s="19">
        <v>-612.5</v>
      </c>
      <c r="E65" s="19">
        <v>-1470</v>
      </c>
      <c r="F65" s="19">
        <v>-588</v>
      </c>
      <c r="G65" s="19">
        <v>-441</v>
      </c>
      <c r="H65" s="19">
        <v>0</v>
      </c>
      <c r="I65" s="19">
        <v>0</v>
      </c>
      <c r="J65" s="19">
        <v>0</v>
      </c>
      <c r="K65" s="35">
        <f t="shared" si="18"/>
        <v>-5414.5</v>
      </c>
    </row>
    <row r="66" spans="1:11" ht="18.75" customHeight="1">
      <c r="A66" s="12" t="s">
        <v>56</v>
      </c>
      <c r="B66" s="47">
        <v>-79512.66</v>
      </c>
      <c r="C66" s="47">
        <v>-7926.92</v>
      </c>
      <c r="D66" s="47">
        <v>-22164.33</v>
      </c>
      <c r="E66" s="47">
        <v>-99046.61</v>
      </c>
      <c r="F66" s="47">
        <v>-79742.38</v>
      </c>
      <c r="G66" s="47">
        <v>-65391.88</v>
      </c>
      <c r="H66" s="19">
        <v>-50</v>
      </c>
      <c r="I66" s="19">
        <v>0</v>
      </c>
      <c r="J66" s="19">
        <v>0</v>
      </c>
      <c r="K66" s="35">
        <f t="shared" si="18"/>
        <v>-353834.78</v>
      </c>
    </row>
    <row r="67" spans="1:11" ht="18.75" customHeight="1">
      <c r="A67" s="12" t="s">
        <v>57</v>
      </c>
      <c r="B67" s="19">
        <v>-450</v>
      </c>
      <c r="C67" s="19">
        <v>-135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-630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-20877.37</v>
      </c>
      <c r="E68" s="35">
        <f t="shared" si="20"/>
        <v>-26280.28</v>
      </c>
      <c r="F68" s="35">
        <f t="shared" si="20"/>
        <v>-19677.190000000002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-44349.33</v>
      </c>
      <c r="J68" s="35">
        <f t="shared" si="20"/>
        <v>-26108.28</v>
      </c>
      <c r="K68" s="35">
        <f t="shared" si="18"/>
        <v>-214934.42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-12543.92</v>
      </c>
      <c r="F92" s="19">
        <v>0</v>
      </c>
      <c r="G92" s="19">
        <v>0</v>
      </c>
      <c r="H92" s="19">
        <v>0</v>
      </c>
      <c r="I92" s="48">
        <v>-7404.82</v>
      </c>
      <c r="J92" s="48">
        <v>-16018.08</v>
      </c>
      <c r="K92" s="48">
        <f t="shared" si="18"/>
        <v>-35966.82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289240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35">
        <f t="shared" si="18"/>
        <v>289240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1507020.87</v>
      </c>
      <c r="C97" s="24">
        <f t="shared" si="21"/>
        <v>1983423.46</v>
      </c>
      <c r="D97" s="24">
        <f t="shared" si="21"/>
        <v>2403107.25</v>
      </c>
      <c r="E97" s="24">
        <f t="shared" si="21"/>
        <v>1216196.3499999999</v>
      </c>
      <c r="F97" s="24">
        <f t="shared" si="21"/>
        <v>1689859.9500000002</v>
      </c>
      <c r="G97" s="24">
        <f t="shared" si="21"/>
        <v>2465801.2900000005</v>
      </c>
      <c r="H97" s="24">
        <f t="shared" si="21"/>
        <v>1252902.9400000002</v>
      </c>
      <c r="I97" s="24">
        <f>+I98+I99</f>
        <v>501852.9799999999</v>
      </c>
      <c r="J97" s="24">
        <f>+J98+J99</f>
        <v>784207.06</v>
      </c>
      <c r="K97" s="48">
        <f>SUM(B97:J97)</f>
        <v>13804372.15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1489586.32</v>
      </c>
      <c r="C98" s="24">
        <f t="shared" si="22"/>
        <v>1961287.01</v>
      </c>
      <c r="D98" s="24">
        <f t="shared" si="22"/>
        <v>2377766.68</v>
      </c>
      <c r="E98" s="24">
        <f t="shared" si="22"/>
        <v>1195265.3499999999</v>
      </c>
      <c r="F98" s="24">
        <f t="shared" si="22"/>
        <v>1667987.9700000002</v>
      </c>
      <c r="G98" s="24">
        <f t="shared" si="22"/>
        <v>2438030.8600000003</v>
      </c>
      <c r="H98" s="24">
        <f t="shared" si="22"/>
        <v>1234283.9800000002</v>
      </c>
      <c r="I98" s="24">
        <f t="shared" si="22"/>
        <v>501852.9799999999</v>
      </c>
      <c r="J98" s="24">
        <f t="shared" si="22"/>
        <v>771236.14</v>
      </c>
      <c r="K98" s="48">
        <f>SUM(B98:J98)</f>
        <v>13637297.290000003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13804372.160000002</v>
      </c>
      <c r="L105" s="54"/>
    </row>
    <row r="106" spans="1:11" ht="18.75" customHeight="1">
      <c r="A106" s="26" t="s">
        <v>74</v>
      </c>
      <c r="B106" s="27">
        <v>160759.02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160759.02</v>
      </c>
    </row>
    <row r="107" spans="1:11" ht="18.75" customHeight="1">
      <c r="A107" s="26" t="s">
        <v>75</v>
      </c>
      <c r="B107" s="27">
        <v>1346261.85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1346261.85</v>
      </c>
    </row>
    <row r="108" spans="1:11" ht="18.75" customHeight="1">
      <c r="A108" s="26" t="s">
        <v>76</v>
      </c>
      <c r="B108" s="40">
        <v>0</v>
      </c>
      <c r="C108" s="27">
        <f>+C97</f>
        <v>1983423.46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1983423.46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2403107.25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2403107.25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1216196.3499999999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1216196.3499999999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324047.44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324047.44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612049.68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612049.68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753762.84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753762.84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723999.78</v>
      </c>
      <c r="H114" s="40">
        <v>0</v>
      </c>
      <c r="I114" s="40">
        <v>0</v>
      </c>
      <c r="J114" s="40">
        <v>0</v>
      </c>
      <c r="K114" s="41">
        <f t="shared" si="24"/>
        <v>723999.78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57336.48</v>
      </c>
      <c r="H115" s="40">
        <v>0</v>
      </c>
      <c r="I115" s="40">
        <v>0</v>
      </c>
      <c r="J115" s="40">
        <v>0</v>
      </c>
      <c r="K115" s="41">
        <f t="shared" si="24"/>
        <v>57336.48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389734.81</v>
      </c>
      <c r="H116" s="40">
        <v>0</v>
      </c>
      <c r="I116" s="40">
        <v>0</v>
      </c>
      <c r="J116" s="40">
        <v>0</v>
      </c>
      <c r="K116" s="41">
        <f t="shared" si="24"/>
        <v>389734.81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336820.82</v>
      </c>
      <c r="H117" s="40">
        <v>0</v>
      </c>
      <c r="I117" s="40">
        <v>0</v>
      </c>
      <c r="J117" s="40">
        <v>0</v>
      </c>
      <c r="K117" s="41">
        <f t="shared" si="24"/>
        <v>336820.82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957909.4</v>
      </c>
      <c r="H118" s="40">
        <v>0</v>
      </c>
      <c r="I118" s="40">
        <v>0</v>
      </c>
      <c r="J118" s="40">
        <v>0</v>
      </c>
      <c r="K118" s="41">
        <f t="shared" si="24"/>
        <v>957909.4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460430.11</v>
      </c>
      <c r="I119" s="40">
        <v>0</v>
      </c>
      <c r="J119" s="40">
        <v>0</v>
      </c>
      <c r="K119" s="41">
        <f t="shared" si="24"/>
        <v>460430.11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792472.83</v>
      </c>
      <c r="I120" s="40">
        <v>0</v>
      </c>
      <c r="J120" s="40">
        <v>0</v>
      </c>
      <c r="K120" s="41">
        <f t="shared" si="24"/>
        <v>792472.83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501852.98</v>
      </c>
      <c r="J121" s="40">
        <v>0</v>
      </c>
      <c r="K121" s="41">
        <f t="shared" si="24"/>
        <v>501852.98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784207.06</v>
      </c>
      <c r="K122" s="44">
        <f t="shared" si="24"/>
        <v>784207.06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2015-06-12T19:39:59Z</dcterms:modified>
  <cp:category/>
  <cp:version/>
  <cp:contentType/>
  <cp:contentStatus/>
</cp:coreProperties>
</file>