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<sst xmlns="http://schemas.openxmlformats.org/spreadsheetml/2006/main" count="128" uniqueCount="128">
  <si>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</si>
  <si>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</si>
  <si>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</si>
  <si>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</si>
  <si>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</si>
  <si>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</si>
  <si>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</si>
  <si>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</si>
  <si>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</si>
  <si>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</si>
  <si>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</si>
  <si>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</si>
  <si>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</si>
  <si>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</si>
  <si>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</si>
  <si>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</si>
  <si>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</si>
  <si>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</si>
  <si>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</si>
  <si>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</si>
  <si>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</si>
  <si>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</si>
  <si>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</si>
  <si>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</si>
  <si>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</si>
  <si>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</si>
  <si>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</si>
  <si>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</si>
  <si>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</si>
  <si>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</si>
  <si>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</si>
  <si>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</si>
  <si>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</si>
  <si>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</si>
  <si>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</si>
  <si>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</si>
  <si>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</si>
  <si>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</si>
  <si>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</si>
  <si>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</si>
  <si>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</si>
  <si>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</si>
  <si>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</si>
  <si>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</si>
  <si>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</si>
  <si>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</si>
  <si>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</si>
  <si>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</si>
  <si>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</si>
  <si>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</si>
  <si>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</si>
  <si>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</si>
  <si>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</si>
  <si>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</si>
  <si>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</si>
  <si>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</si>
  <si>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</si>
  <si>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</si>
  <si>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</si>
  <si>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</si>
  <si>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</si>
  <si>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</si>
  <si>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</si>
  <si>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</si>
  <si>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</si>
  <si>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</si>
  <si>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</si>
  <si>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</si>
  <si>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</si>
  <si>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</si>
  <si>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</si>
  <si>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</si>
  <si>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</si>
  <si>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</si>
  <si>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</si>
  <si>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</si>
  <si>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</si>
  <si>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</si>
  <si>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</si>
  <si>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</si>
  <si>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</si>
  <si>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</si>
  <si>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</si>
  <si>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</si>
  <si>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</si>
  <si>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</si>
  <si>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</si>
  <si>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</si>
  <si>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</si>
  <si>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</si>
  <si>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</si>
  <si>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</si>
  <si>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</si>
  <si>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</si>
  <si>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</si>
  <si>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</si>
  <si>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</si>
  <si>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</si>
  <si>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</si>
  <si>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</si>
  <si>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</si>
  <si>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</si>
  <si>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</si>
  <si>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</si>
  <si>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</si>
  <si>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</si>
  <si>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</si>
  <si>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</si>
  <si>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</si>
  <si>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</si>
  <si>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</si>
  <si>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</si>
  <si>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</si>
  <si>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</si>
  <si>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</si>
  <si>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</si>
  <si>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</si>
  <si>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</si>
  <si>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</si>
  <si>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</si>
  <si>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</si>
  <si>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</si>
  <si>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</si>
  <si>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</si>
  <si>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05/06/15 - VENCIMENTO 12/06/15</t>
  </si>
  <si>
    <t>6.3. Revisão de Remuneração pelo Transporte Coletivo  (1)</t>
  </si>
  <si>
    <t>Nota:</t>
  </si>
  <si>
    <t xml:space="preserve">  (1) - Pagamento de combustível não fóssil de dezembro/14.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</si>
</sst>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124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464629</v>
      </c>
      <c r="C7" s="9">
        <f t="shared" si="0"/>
        <v>580108</v>
      </c>
      <c r="D7" s="9">
        <f t="shared" si="0"/>
        <v>686627</v>
      </c>
      <c r="E7" s="9">
        <f t="shared" si="0"/>
        <v>416721</v>
      </c>
      <c r="F7" s="9">
        <f t="shared" si="0"/>
        <v>591696</v>
      </c>
      <c r="G7" s="9">
        <f t="shared" si="0"/>
        <v>975893</v>
      </c>
      <c r="H7" s="9">
        <f t="shared" si="0"/>
        <v>408983</v>
      </c>
      <c r="I7" s="9">
        <f t="shared" si="0"/>
        <v>92565</v>
      </c>
      <c r="J7" s="9">
        <f t="shared" si="0"/>
        <v>265666</v>
      </c>
      <c r="K7" s="9">
        <f t="shared" si="0"/>
        <v>4482888</v>
      </c>
      <c r="L7" s="52"/>
    </row>
    <row r="8" spans="1:11" ht="17.25" customHeight="1">
      <c r="A8" s="10" t="s">
        <v>102</v>
      </c>
      <c r="B8" s="11">
        <f>B9+B12+B16</f>
        <v>276005</v>
      </c>
      <c r="C8" s="11">
        <f aca="true" t="shared" si="1" ref="C8:J8">C9+C12+C16</f>
        <v>353128</v>
      </c>
      <c r="D8" s="11">
        <f t="shared" si="1"/>
        <v>394291</v>
      </c>
      <c r="E8" s="11">
        <f t="shared" si="1"/>
        <v>247334</v>
      </c>
      <c r="F8" s="11">
        <f t="shared" si="1"/>
        <v>333208</v>
      </c>
      <c r="G8" s="11">
        <f t="shared" si="1"/>
        <v>538736</v>
      </c>
      <c r="H8" s="11">
        <f t="shared" si="1"/>
        <v>253681</v>
      </c>
      <c r="I8" s="11">
        <f t="shared" si="1"/>
        <v>49398</v>
      </c>
      <c r="J8" s="11">
        <f t="shared" si="1"/>
        <v>152154</v>
      </c>
      <c r="K8" s="11">
        <f>SUM(B8:J8)</f>
        <v>2597935</v>
      </c>
    </row>
    <row r="9" spans="1:11" ht="17.25" customHeight="1">
      <c r="A9" s="15" t="s">
        <v>17</v>
      </c>
      <c r="B9" s="13">
        <f>+B10+B11</f>
        <v>38891</v>
      </c>
      <c r="C9" s="13">
        <f aca="true" t="shared" si="2" ref="C9:J9">+C10+C11</f>
        <v>54075</v>
      </c>
      <c r="D9" s="13">
        <f t="shared" si="2"/>
        <v>54374</v>
      </c>
      <c r="E9" s="13">
        <f t="shared" si="2"/>
        <v>36418</v>
      </c>
      <c r="F9" s="13">
        <f t="shared" si="2"/>
        <v>40660</v>
      </c>
      <c r="G9" s="13">
        <f t="shared" si="2"/>
        <v>48928</v>
      </c>
      <c r="H9" s="13">
        <f t="shared" si="2"/>
        <v>42402</v>
      </c>
      <c r="I9" s="13">
        <f t="shared" si="2"/>
        <v>8580</v>
      </c>
      <c r="J9" s="13">
        <f t="shared" si="2"/>
        <v>19002</v>
      </c>
      <c r="K9" s="11">
        <f>SUM(B9:J9)</f>
        <v>343330</v>
      </c>
    </row>
    <row r="10" spans="1:11" ht="17.25" customHeight="1">
      <c r="A10" s="29" t="s">
        <v>18</v>
      </c>
      <c r="B10" s="13">
        <v>38891</v>
      </c>
      <c r="C10" s="13">
        <v>54075</v>
      </c>
      <c r="D10" s="13">
        <v>54374</v>
      </c>
      <c r="E10" s="13">
        <v>36418</v>
      </c>
      <c r="F10" s="13">
        <v>40660</v>
      </c>
      <c r="G10" s="13">
        <v>48928</v>
      </c>
      <c r="H10" s="13">
        <v>42402</v>
      </c>
      <c r="I10" s="13">
        <v>8580</v>
      </c>
      <c r="J10" s="13">
        <v>19002</v>
      </c>
      <c r="K10" s="11">
        <f>SUM(B10:J10)</f>
        <v>343330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199049</v>
      </c>
      <c r="C12" s="17">
        <f t="shared" si="3"/>
        <v>253153</v>
      </c>
      <c r="D12" s="17">
        <f t="shared" si="3"/>
        <v>292279</v>
      </c>
      <c r="E12" s="17">
        <f t="shared" si="3"/>
        <v>181621</v>
      </c>
      <c r="F12" s="17">
        <f t="shared" si="3"/>
        <v>248465</v>
      </c>
      <c r="G12" s="17">
        <f t="shared" si="3"/>
        <v>419429</v>
      </c>
      <c r="H12" s="17">
        <f t="shared" si="3"/>
        <v>184095</v>
      </c>
      <c r="I12" s="17">
        <f t="shared" si="3"/>
        <v>34637</v>
      </c>
      <c r="J12" s="17">
        <f t="shared" si="3"/>
        <v>113105</v>
      </c>
      <c r="K12" s="11">
        <f aca="true" t="shared" si="4" ref="K12:K27">SUM(B12:J12)</f>
        <v>1925833</v>
      </c>
    </row>
    <row r="13" spans="1:13" ht="17.25" customHeight="1">
      <c r="A13" s="14" t="s">
        <v>20</v>
      </c>
      <c r="B13" s="13">
        <v>94919</v>
      </c>
      <c r="C13" s="13">
        <v>129879</v>
      </c>
      <c r="D13" s="13">
        <v>151881</v>
      </c>
      <c r="E13" s="13">
        <v>93813</v>
      </c>
      <c r="F13" s="13">
        <v>126618</v>
      </c>
      <c r="G13" s="13">
        <v>200768</v>
      </c>
      <c r="H13" s="13">
        <v>88539</v>
      </c>
      <c r="I13" s="13">
        <v>19360</v>
      </c>
      <c r="J13" s="13">
        <v>58818</v>
      </c>
      <c r="K13" s="11">
        <f t="shared" si="4"/>
        <v>964595</v>
      </c>
      <c r="L13" s="52"/>
      <c r="M13" s="53"/>
    </row>
    <row r="14" spans="1:12" ht="17.25" customHeight="1">
      <c r="A14" s="14" t="s">
        <v>21</v>
      </c>
      <c r="B14" s="13">
        <v>97197</v>
      </c>
      <c r="C14" s="13">
        <v>113113</v>
      </c>
      <c r="D14" s="13">
        <v>130050</v>
      </c>
      <c r="E14" s="13">
        <v>81153</v>
      </c>
      <c r="F14" s="13">
        <v>113969</v>
      </c>
      <c r="G14" s="13">
        <v>206460</v>
      </c>
      <c r="H14" s="13">
        <v>88198</v>
      </c>
      <c r="I14" s="13">
        <v>13900</v>
      </c>
      <c r="J14" s="13">
        <v>50840</v>
      </c>
      <c r="K14" s="11">
        <f t="shared" si="4"/>
        <v>894880</v>
      </c>
      <c r="L14" s="52"/>
    </row>
    <row r="15" spans="1:11" ht="17.25" customHeight="1">
      <c r="A15" s="14" t="s">
        <v>22</v>
      </c>
      <c r="B15" s="13">
        <v>6933</v>
      </c>
      <c r="C15" s="13">
        <v>10161</v>
      </c>
      <c r="D15" s="13">
        <v>10348</v>
      </c>
      <c r="E15" s="13">
        <v>6655</v>
      </c>
      <c r="F15" s="13">
        <v>7878</v>
      </c>
      <c r="G15" s="13">
        <v>12201</v>
      </c>
      <c r="H15" s="13">
        <v>7358</v>
      </c>
      <c r="I15" s="13">
        <v>1377</v>
      </c>
      <c r="J15" s="13">
        <v>3447</v>
      </c>
      <c r="K15" s="11">
        <f t="shared" si="4"/>
        <v>66358</v>
      </c>
    </row>
    <row r="16" spans="1:11" ht="17.25" customHeight="1">
      <c r="A16" s="15" t="s">
        <v>98</v>
      </c>
      <c r="B16" s="13">
        <f>B17+B18+B19</f>
        <v>38065</v>
      </c>
      <c r="C16" s="13">
        <f aca="true" t="shared" si="5" ref="C16:J16">C17+C18+C19</f>
        <v>45900</v>
      </c>
      <c r="D16" s="13">
        <f t="shared" si="5"/>
        <v>47638</v>
      </c>
      <c r="E16" s="13">
        <f t="shared" si="5"/>
        <v>29295</v>
      </c>
      <c r="F16" s="13">
        <f t="shared" si="5"/>
        <v>44083</v>
      </c>
      <c r="G16" s="13">
        <f t="shared" si="5"/>
        <v>70379</v>
      </c>
      <c r="H16" s="13">
        <f t="shared" si="5"/>
        <v>27184</v>
      </c>
      <c r="I16" s="13">
        <f t="shared" si="5"/>
        <v>6181</v>
      </c>
      <c r="J16" s="13">
        <f t="shared" si="5"/>
        <v>20047</v>
      </c>
      <c r="K16" s="11">
        <f t="shared" si="4"/>
        <v>328772</v>
      </c>
    </row>
    <row r="17" spans="1:11" ht="17.25" customHeight="1">
      <c r="A17" s="14" t="s">
        <v>99</v>
      </c>
      <c r="B17" s="13">
        <v>8107</v>
      </c>
      <c r="C17" s="13">
        <v>10336</v>
      </c>
      <c r="D17" s="13">
        <v>10966</v>
      </c>
      <c r="E17" s="13">
        <v>7452</v>
      </c>
      <c r="F17" s="13">
        <v>10876</v>
      </c>
      <c r="G17" s="13">
        <v>17675</v>
      </c>
      <c r="H17" s="13">
        <v>7343</v>
      </c>
      <c r="I17" s="13">
        <v>1695</v>
      </c>
      <c r="J17" s="13">
        <v>4469</v>
      </c>
      <c r="K17" s="11">
        <f t="shared" si="4"/>
        <v>78919</v>
      </c>
    </row>
    <row r="18" spans="1:11" ht="17.25" customHeight="1">
      <c r="A18" s="14" t="s">
        <v>100</v>
      </c>
      <c r="B18" s="13">
        <v>1992</v>
      </c>
      <c r="C18" s="13">
        <v>2035</v>
      </c>
      <c r="D18" s="13">
        <v>2757</v>
      </c>
      <c r="E18" s="13">
        <v>1927</v>
      </c>
      <c r="F18" s="13">
        <v>2550</v>
      </c>
      <c r="G18" s="13">
        <v>5057</v>
      </c>
      <c r="H18" s="13">
        <v>1567</v>
      </c>
      <c r="I18" s="13">
        <v>359</v>
      </c>
      <c r="J18" s="13">
        <v>1129</v>
      </c>
      <c r="K18" s="11">
        <f t="shared" si="4"/>
        <v>19373</v>
      </c>
    </row>
    <row r="19" spans="1:11" ht="17.25" customHeight="1">
      <c r="A19" s="14" t="s">
        <v>101</v>
      </c>
      <c r="B19" s="13">
        <v>27966</v>
      </c>
      <c r="C19" s="13">
        <v>33529</v>
      </c>
      <c r="D19" s="13">
        <v>33915</v>
      </c>
      <c r="E19" s="13">
        <v>19916</v>
      </c>
      <c r="F19" s="13">
        <v>30657</v>
      </c>
      <c r="G19" s="13">
        <v>47647</v>
      </c>
      <c r="H19" s="13">
        <v>18274</v>
      </c>
      <c r="I19" s="13">
        <v>4127</v>
      </c>
      <c r="J19" s="13">
        <v>14449</v>
      </c>
      <c r="K19" s="11">
        <f t="shared" si="4"/>
        <v>230480</v>
      </c>
    </row>
    <row r="20" spans="1:11" ht="17.25" customHeight="1">
      <c r="A20" s="16" t="s">
        <v>23</v>
      </c>
      <c r="B20" s="11">
        <f>+B21+B22+B23</f>
        <v>141994</v>
      </c>
      <c r="C20" s="11">
        <f aca="true" t="shared" si="6" ref="C20:J20">+C21+C22+C23</f>
        <v>158622</v>
      </c>
      <c r="D20" s="11">
        <f t="shared" si="6"/>
        <v>201971</v>
      </c>
      <c r="E20" s="11">
        <f t="shared" si="6"/>
        <v>119962</v>
      </c>
      <c r="F20" s="11">
        <f t="shared" si="6"/>
        <v>196967</v>
      </c>
      <c r="G20" s="11">
        <f t="shared" si="6"/>
        <v>364957</v>
      </c>
      <c r="H20" s="11">
        <f t="shared" si="6"/>
        <v>118515</v>
      </c>
      <c r="I20" s="11">
        <f t="shared" si="6"/>
        <v>27768</v>
      </c>
      <c r="J20" s="11">
        <f t="shared" si="6"/>
        <v>74459</v>
      </c>
      <c r="K20" s="11">
        <f t="shared" si="4"/>
        <v>1405215</v>
      </c>
    </row>
    <row r="21" spans="1:12" ht="17.25" customHeight="1">
      <c r="A21" s="12" t="s">
        <v>24</v>
      </c>
      <c r="B21" s="13">
        <v>75089</v>
      </c>
      <c r="C21" s="13">
        <v>92025</v>
      </c>
      <c r="D21" s="13">
        <v>117732</v>
      </c>
      <c r="E21" s="13">
        <v>69217</v>
      </c>
      <c r="F21" s="13">
        <v>111702</v>
      </c>
      <c r="G21" s="13">
        <v>190366</v>
      </c>
      <c r="H21" s="13">
        <v>65960</v>
      </c>
      <c r="I21" s="13">
        <v>16983</v>
      </c>
      <c r="J21" s="13">
        <v>42569</v>
      </c>
      <c r="K21" s="11">
        <f t="shared" si="4"/>
        <v>781643</v>
      </c>
      <c r="L21" s="52"/>
    </row>
    <row r="22" spans="1:12" ht="17.25" customHeight="1">
      <c r="A22" s="12" t="s">
        <v>25</v>
      </c>
      <c r="B22" s="13">
        <v>62862</v>
      </c>
      <c r="C22" s="13">
        <v>61706</v>
      </c>
      <c r="D22" s="13">
        <v>78560</v>
      </c>
      <c r="E22" s="13">
        <v>47553</v>
      </c>
      <c r="F22" s="13">
        <v>80475</v>
      </c>
      <c r="G22" s="13">
        <v>166165</v>
      </c>
      <c r="H22" s="13">
        <v>49065</v>
      </c>
      <c r="I22" s="13">
        <v>9998</v>
      </c>
      <c r="J22" s="13">
        <v>29968</v>
      </c>
      <c r="K22" s="11">
        <f t="shared" si="4"/>
        <v>586352</v>
      </c>
      <c r="L22" s="52"/>
    </row>
    <row r="23" spans="1:11" ht="17.25" customHeight="1">
      <c r="A23" s="12" t="s">
        <v>26</v>
      </c>
      <c r="B23" s="13">
        <v>4043</v>
      </c>
      <c r="C23" s="13">
        <v>4891</v>
      </c>
      <c r="D23" s="13">
        <v>5679</v>
      </c>
      <c r="E23" s="13">
        <v>3192</v>
      </c>
      <c r="F23" s="13">
        <v>4790</v>
      </c>
      <c r="G23" s="13">
        <v>8426</v>
      </c>
      <c r="H23" s="13">
        <v>3490</v>
      </c>
      <c r="I23" s="13">
        <v>787</v>
      </c>
      <c r="J23" s="13">
        <v>1922</v>
      </c>
      <c r="K23" s="11">
        <f t="shared" si="4"/>
        <v>37220</v>
      </c>
    </row>
    <row r="24" spans="1:11" ht="17.25" customHeight="1">
      <c r="A24" s="16" t="s">
        <v>27</v>
      </c>
      <c r="B24" s="13">
        <v>46630</v>
      </c>
      <c r="C24" s="13">
        <v>68358</v>
      </c>
      <c r="D24" s="13">
        <v>90365</v>
      </c>
      <c r="E24" s="13">
        <v>49425</v>
      </c>
      <c r="F24" s="13">
        <v>61521</v>
      </c>
      <c r="G24" s="13">
        <v>72200</v>
      </c>
      <c r="H24" s="13">
        <v>34748</v>
      </c>
      <c r="I24" s="13">
        <v>15399</v>
      </c>
      <c r="J24" s="13">
        <v>39053</v>
      </c>
      <c r="K24" s="11">
        <f t="shared" si="4"/>
        <v>477699</v>
      </c>
    </row>
    <row r="25" spans="1:12" ht="17.25" customHeight="1">
      <c r="A25" s="12" t="s">
        <v>28</v>
      </c>
      <c r="B25" s="13">
        <v>29843</v>
      </c>
      <c r="C25" s="13">
        <v>43749</v>
      </c>
      <c r="D25" s="13">
        <v>57834</v>
      </c>
      <c r="E25" s="13">
        <v>31632</v>
      </c>
      <c r="F25" s="13">
        <v>39373</v>
      </c>
      <c r="G25" s="13">
        <v>46208</v>
      </c>
      <c r="H25" s="13">
        <v>22239</v>
      </c>
      <c r="I25" s="13">
        <v>9855</v>
      </c>
      <c r="J25" s="13">
        <v>24994</v>
      </c>
      <c r="K25" s="11">
        <f t="shared" si="4"/>
        <v>305727</v>
      </c>
      <c r="L25" s="52"/>
    </row>
    <row r="26" spans="1:12" ht="17.25" customHeight="1">
      <c r="A26" s="12" t="s">
        <v>29</v>
      </c>
      <c r="B26" s="13">
        <v>16787</v>
      </c>
      <c r="C26" s="13">
        <v>24609</v>
      </c>
      <c r="D26" s="13">
        <v>32531</v>
      </c>
      <c r="E26" s="13">
        <v>17793</v>
      </c>
      <c r="F26" s="13">
        <v>22148</v>
      </c>
      <c r="G26" s="13">
        <v>25992</v>
      </c>
      <c r="H26" s="13">
        <v>12509</v>
      </c>
      <c r="I26" s="13">
        <v>5544</v>
      </c>
      <c r="J26" s="13">
        <v>14059</v>
      </c>
      <c r="K26" s="11">
        <f t="shared" si="4"/>
        <v>171972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2039</v>
      </c>
      <c r="I27" s="11">
        <v>0</v>
      </c>
      <c r="J27" s="11">
        <v>0</v>
      </c>
      <c r="K27" s="11">
        <f t="shared" si="4"/>
        <v>2039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2.4089</v>
      </c>
      <c r="C29" s="60">
        <f aca="true" t="shared" si="7" ref="C29:J29">SUM(C30:C33)</f>
        <v>2.7482059999999997</v>
      </c>
      <c r="D29" s="60">
        <f t="shared" si="7"/>
        <v>3.0946103099999998</v>
      </c>
      <c r="E29" s="60">
        <f t="shared" si="7"/>
        <v>2.63168698</v>
      </c>
      <c r="F29" s="60">
        <f t="shared" si="7"/>
        <v>2.5546578600000003</v>
      </c>
      <c r="G29" s="60">
        <f t="shared" si="7"/>
        <v>2.1975000000000002</v>
      </c>
      <c r="H29" s="60">
        <f t="shared" si="7"/>
        <v>2.5196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108</v>
      </c>
      <c r="B32" s="62">
        <v>-0.0048</v>
      </c>
      <c r="C32" s="62">
        <v>-0.0049</v>
      </c>
      <c r="D32" s="62">
        <v>-0.00488969</v>
      </c>
      <c r="E32" s="62">
        <v>-0.00431302</v>
      </c>
      <c r="F32" s="62">
        <v>-0.00434214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23565.32</v>
      </c>
      <c r="I35" s="19">
        <v>0</v>
      </c>
      <c r="J35" s="19">
        <v>0</v>
      </c>
      <c r="K35" s="23">
        <f>SUM(B35:J35)</f>
        <v>23565.32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5551.16</v>
      </c>
      <c r="E39" s="23">
        <f t="shared" si="8"/>
        <v>3244.24</v>
      </c>
      <c r="F39" s="23">
        <f t="shared" si="8"/>
        <v>4802.16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37651.16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107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5551.16</v>
      </c>
      <c r="E43" s="65">
        <f t="shared" si="10"/>
        <v>3244.24</v>
      </c>
      <c r="F43" s="65">
        <f t="shared" si="10"/>
        <v>4802.16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37651.16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1297</v>
      </c>
      <c r="E44" s="67">
        <v>758</v>
      </c>
      <c r="F44" s="67">
        <v>1122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8797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1140771.03</v>
      </c>
      <c r="C47" s="22">
        <f aca="true" t="shared" si="11" ref="C47:H47">+C48+C56</f>
        <v>1622166.4599999997</v>
      </c>
      <c r="D47" s="22">
        <f t="shared" si="11"/>
        <v>2155734.73</v>
      </c>
      <c r="E47" s="22">
        <f t="shared" si="11"/>
        <v>1120854.47</v>
      </c>
      <c r="F47" s="22">
        <f t="shared" si="11"/>
        <v>1538254.97</v>
      </c>
      <c r="G47" s="22">
        <f t="shared" si="11"/>
        <v>2179485.7</v>
      </c>
      <c r="H47" s="22">
        <f t="shared" si="11"/>
        <v>1076372.8900000001</v>
      </c>
      <c r="I47" s="22">
        <f>+I48+I56</f>
        <v>415186.54</v>
      </c>
      <c r="J47" s="22">
        <f>+J48+J56</f>
        <v>720508.6100000001</v>
      </c>
      <c r="K47" s="22">
        <f>SUM(B47:J47)</f>
        <v>11969335.399999999</v>
      </c>
    </row>
    <row r="48" spans="1:11" ht="17.25" customHeight="1">
      <c r="A48" s="16" t="s">
        <v>46</v>
      </c>
      <c r="B48" s="23">
        <f>SUM(B49:B55)</f>
        <v>1123336.48</v>
      </c>
      <c r="C48" s="23">
        <f aca="true" t="shared" si="12" ref="C48:H48">SUM(C49:C55)</f>
        <v>1600030.0099999998</v>
      </c>
      <c r="D48" s="23">
        <f t="shared" si="12"/>
        <v>2130394.16</v>
      </c>
      <c r="E48" s="23">
        <f t="shared" si="12"/>
        <v>1099923.47</v>
      </c>
      <c r="F48" s="23">
        <f t="shared" si="12"/>
        <v>1516382.99</v>
      </c>
      <c r="G48" s="23">
        <f t="shared" si="12"/>
        <v>2151715.27</v>
      </c>
      <c r="H48" s="23">
        <f t="shared" si="12"/>
        <v>1057753.9300000002</v>
      </c>
      <c r="I48" s="23">
        <f>SUM(I49:I55)</f>
        <v>415186.54</v>
      </c>
      <c r="J48" s="23">
        <f>SUM(J49:J55)</f>
        <v>707537.6900000001</v>
      </c>
      <c r="K48" s="23">
        <f aca="true" t="shared" si="13" ref="K48:K56">SUM(B48:J48)</f>
        <v>11802260.54</v>
      </c>
    </row>
    <row r="49" spans="1:11" ht="17.25" customHeight="1">
      <c r="A49" s="34" t="s">
        <v>47</v>
      </c>
      <c r="B49" s="23">
        <f aca="true" t="shared" si="14" ref="B49:H49">ROUND(B30*B7,2)</f>
        <v>1121475.02</v>
      </c>
      <c r="C49" s="23">
        <f t="shared" si="14"/>
        <v>1593556.68</v>
      </c>
      <c r="D49" s="23">
        <f t="shared" si="14"/>
        <v>2128200.39</v>
      </c>
      <c r="E49" s="23">
        <f t="shared" si="14"/>
        <v>1098476.56</v>
      </c>
      <c r="F49" s="23">
        <f t="shared" si="14"/>
        <v>1514150.06</v>
      </c>
      <c r="G49" s="23">
        <f t="shared" si="14"/>
        <v>2148330.85</v>
      </c>
      <c r="H49" s="23">
        <f t="shared" si="14"/>
        <v>1032354.89</v>
      </c>
      <c r="I49" s="23">
        <f>ROUND(I30*I7,2)</f>
        <v>414756</v>
      </c>
      <c r="J49" s="23">
        <f>ROUND(J30*J7,2)</f>
        <v>705794.86</v>
      </c>
      <c r="K49" s="23">
        <f t="shared" si="13"/>
        <v>11757095.31</v>
      </c>
    </row>
    <row r="50" spans="1:11" ht="17.25" customHeight="1">
      <c r="A50" s="34" t="s">
        <v>48</v>
      </c>
      <c r="B50" s="19">
        <v>0</v>
      </c>
      <c r="C50" s="23">
        <f>ROUND(C31*C7,2)</f>
        <v>3542.14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3542.14</v>
      </c>
    </row>
    <row r="51" spans="1:11" ht="17.25" customHeight="1">
      <c r="A51" s="68" t="s">
        <v>109</v>
      </c>
      <c r="B51" s="69">
        <f>ROUND(B32*B7,2)</f>
        <v>-2230.22</v>
      </c>
      <c r="C51" s="69">
        <f>ROUND(C32*C7,2)</f>
        <v>-2842.53</v>
      </c>
      <c r="D51" s="69">
        <f aca="true" t="shared" si="15" ref="D51:J51">ROUND(D32*D7,2)</f>
        <v>-3357.39</v>
      </c>
      <c r="E51" s="69">
        <f t="shared" si="15"/>
        <v>-1797.33</v>
      </c>
      <c r="F51" s="69">
        <f t="shared" si="15"/>
        <v>-2569.23</v>
      </c>
      <c r="G51" s="69">
        <f t="shared" si="15"/>
        <v>-3805.98</v>
      </c>
      <c r="H51" s="69">
        <f t="shared" si="15"/>
        <v>-1881.32</v>
      </c>
      <c r="I51" s="69">
        <f t="shared" si="15"/>
        <v>-635.18</v>
      </c>
      <c r="J51" s="69">
        <f t="shared" si="15"/>
        <v>-474.21</v>
      </c>
      <c r="K51" s="69">
        <f>SUM(B51:J51)</f>
        <v>-19593.39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23565.32</v>
      </c>
      <c r="I53" s="31">
        <f>+I35</f>
        <v>0</v>
      </c>
      <c r="J53" s="31">
        <f>+J35</f>
        <v>0</v>
      </c>
      <c r="K53" s="23">
        <f t="shared" si="13"/>
        <v>23565.32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5551.16</v>
      </c>
      <c r="E55" s="19">
        <v>3244.24</v>
      </c>
      <c r="F55" s="36">
        <v>4802.16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37651.16</v>
      </c>
    </row>
    <row r="56" spans="1:11" ht="17.25" customHeight="1">
      <c r="A56" s="16" t="s">
        <v>53</v>
      </c>
      <c r="B56" s="36">
        <v>17434.55</v>
      </c>
      <c r="C56" s="36">
        <v>22136.45</v>
      </c>
      <c r="D56" s="36">
        <v>25340.57</v>
      </c>
      <c r="E56" s="36">
        <v>20931</v>
      </c>
      <c r="F56" s="36">
        <v>21871.98</v>
      </c>
      <c r="G56" s="36">
        <v>27770.43</v>
      </c>
      <c r="H56" s="36">
        <v>18618.96</v>
      </c>
      <c r="I56" s="19">
        <v>0</v>
      </c>
      <c r="J56" s="36">
        <v>12970.92</v>
      </c>
      <c r="K56" s="36">
        <f t="shared" si="13"/>
        <v>167074.86000000002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-259182.49</v>
      </c>
      <c r="C60" s="35">
        <f t="shared" si="16"/>
        <v>-225148.36000000002</v>
      </c>
      <c r="D60" s="35">
        <f t="shared" si="16"/>
        <v>-287580.55</v>
      </c>
      <c r="E60" s="35">
        <f t="shared" si="16"/>
        <v>-284793.51</v>
      </c>
      <c r="F60" s="35">
        <f t="shared" si="16"/>
        <v>-287920.87</v>
      </c>
      <c r="G60" s="35">
        <f t="shared" si="16"/>
        <v>-303806.46</v>
      </c>
      <c r="H60" s="35">
        <f t="shared" si="16"/>
        <v>-195073.85</v>
      </c>
      <c r="I60" s="35">
        <f t="shared" si="16"/>
        <v>-82828.48999999999</v>
      </c>
      <c r="J60" s="35">
        <f t="shared" si="16"/>
        <v>-102630.51999999999</v>
      </c>
      <c r="K60" s="35">
        <f>SUM(B60:J60)</f>
        <v>-2028965.0999999999</v>
      </c>
    </row>
    <row r="61" spans="1:11" ht="18.75" customHeight="1">
      <c r="A61" s="16" t="s">
        <v>78</v>
      </c>
      <c r="B61" s="35">
        <f aca="true" t="shared" si="17" ref="B61:J61">B62+B63+B64+B65+B66+B67</f>
        <v>-232659.28999999998</v>
      </c>
      <c r="C61" s="35">
        <f t="shared" si="17"/>
        <v>-200262.82</v>
      </c>
      <c r="D61" s="35">
        <f t="shared" si="17"/>
        <v>-219296.15</v>
      </c>
      <c r="E61" s="35">
        <f t="shared" si="17"/>
        <v>-242415.89</v>
      </c>
      <c r="F61" s="35">
        <f t="shared" si="17"/>
        <v>-230818.99</v>
      </c>
      <c r="G61" s="35">
        <f t="shared" si="17"/>
        <v>-241011.35</v>
      </c>
      <c r="H61" s="35">
        <f t="shared" si="17"/>
        <v>-148532</v>
      </c>
      <c r="I61" s="35">
        <f t="shared" si="17"/>
        <v>-30030</v>
      </c>
      <c r="J61" s="35">
        <f t="shared" si="17"/>
        <v>-66507</v>
      </c>
      <c r="K61" s="35">
        <f aca="true" t="shared" si="18" ref="K61:K94">SUM(B61:J61)</f>
        <v>-1611533.4900000002</v>
      </c>
    </row>
    <row r="62" spans="1:11" ht="18.75" customHeight="1">
      <c r="A62" s="12" t="s">
        <v>79</v>
      </c>
      <c r="B62" s="35">
        <f>-ROUND(B9*$D$3,2)</f>
        <v>-136118.5</v>
      </c>
      <c r="C62" s="35">
        <f aca="true" t="shared" si="19" ref="C62:J62">-ROUND(C9*$D$3,2)</f>
        <v>-189262.5</v>
      </c>
      <c r="D62" s="35">
        <f t="shared" si="19"/>
        <v>-190309</v>
      </c>
      <c r="E62" s="35">
        <f t="shared" si="19"/>
        <v>-127463</v>
      </c>
      <c r="F62" s="35">
        <f t="shared" si="19"/>
        <v>-142310</v>
      </c>
      <c r="G62" s="35">
        <f t="shared" si="19"/>
        <v>-171248</v>
      </c>
      <c r="H62" s="35">
        <f t="shared" si="19"/>
        <v>-148407</v>
      </c>
      <c r="I62" s="35">
        <f t="shared" si="19"/>
        <v>-30030</v>
      </c>
      <c r="J62" s="35">
        <f t="shared" si="19"/>
        <v>-66507</v>
      </c>
      <c r="K62" s="35">
        <f t="shared" si="18"/>
        <v>-1201655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-899.5</v>
      </c>
      <c r="C64" s="35">
        <v>-283.5</v>
      </c>
      <c r="D64" s="35">
        <v>-332.5</v>
      </c>
      <c r="E64" s="35">
        <v>-1141</v>
      </c>
      <c r="F64" s="35">
        <v>-469</v>
      </c>
      <c r="G64" s="35">
        <v>-374.5</v>
      </c>
      <c r="H64" s="19">
        <v>0</v>
      </c>
      <c r="I64" s="19">
        <v>0</v>
      </c>
      <c r="J64" s="19">
        <v>0</v>
      </c>
      <c r="K64" s="35">
        <f t="shared" si="18"/>
        <v>-3500</v>
      </c>
    </row>
    <row r="65" spans="1:11" ht="18.75" customHeight="1">
      <c r="A65" s="12" t="s">
        <v>110</v>
      </c>
      <c r="B65" s="19">
        <v>-1225</v>
      </c>
      <c r="C65" s="19">
        <v>-980</v>
      </c>
      <c r="D65" s="19">
        <v>-906.5</v>
      </c>
      <c r="E65" s="19">
        <v>-1274</v>
      </c>
      <c r="F65" s="19">
        <v>-612.5</v>
      </c>
      <c r="G65" s="19">
        <v>-490</v>
      </c>
      <c r="H65" s="19">
        <v>0</v>
      </c>
      <c r="I65" s="19">
        <v>0</v>
      </c>
      <c r="J65" s="19">
        <v>0</v>
      </c>
      <c r="K65" s="35">
        <f t="shared" si="18"/>
        <v>-5488</v>
      </c>
    </row>
    <row r="66" spans="1:11" ht="18.75" customHeight="1">
      <c r="A66" s="12" t="s">
        <v>56</v>
      </c>
      <c r="B66" s="47">
        <v>-94416.29</v>
      </c>
      <c r="C66" s="47">
        <v>-9736.82</v>
      </c>
      <c r="D66" s="47">
        <v>-27748.15</v>
      </c>
      <c r="E66" s="47">
        <v>-112447.89</v>
      </c>
      <c r="F66" s="47">
        <v>-87427.49</v>
      </c>
      <c r="G66" s="47">
        <v>-68898.85</v>
      </c>
      <c r="H66" s="19">
        <v>-125</v>
      </c>
      <c r="I66" s="19">
        <v>0</v>
      </c>
      <c r="J66" s="19">
        <v>0</v>
      </c>
      <c r="K66" s="35">
        <f t="shared" si="18"/>
        <v>-400800.49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-90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-26523.2</v>
      </c>
      <c r="C68" s="35">
        <f t="shared" si="20"/>
        <v>-24885.54</v>
      </c>
      <c r="D68" s="35">
        <f t="shared" si="20"/>
        <v>-68284.4</v>
      </c>
      <c r="E68" s="35">
        <f t="shared" si="20"/>
        <v>-46777.619999999995</v>
      </c>
      <c r="F68" s="35">
        <f t="shared" si="20"/>
        <v>-57101.88</v>
      </c>
      <c r="G68" s="35">
        <f t="shared" si="20"/>
        <v>-62795.11</v>
      </c>
      <c r="H68" s="35">
        <f t="shared" si="20"/>
        <v>-46541.85</v>
      </c>
      <c r="I68" s="35">
        <f t="shared" si="20"/>
        <v>-52798.49</v>
      </c>
      <c r="J68" s="35">
        <f t="shared" si="20"/>
        <v>-36123.52</v>
      </c>
      <c r="K68" s="35">
        <f t="shared" si="18"/>
        <v>-421831.61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-14109.06</v>
      </c>
      <c r="C73" s="35">
        <v>-20481.82</v>
      </c>
      <c r="D73" s="35">
        <v>-19362.28</v>
      </c>
      <c r="E73" s="35">
        <v>-13578</v>
      </c>
      <c r="F73" s="35">
        <v>-18658.98</v>
      </c>
      <c r="G73" s="35">
        <v>-28433.42</v>
      </c>
      <c r="H73" s="35">
        <v>-13922.47</v>
      </c>
      <c r="I73" s="35">
        <v>-4894.39</v>
      </c>
      <c r="J73" s="35">
        <v>-10090.2</v>
      </c>
      <c r="K73" s="48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-12183.02</v>
      </c>
      <c r="C75" s="35">
        <v>-3966.2</v>
      </c>
      <c r="D75" s="35">
        <v>-47407.03</v>
      </c>
      <c r="E75" s="35">
        <v>-23738.17</v>
      </c>
      <c r="F75" s="35">
        <v>-37424.69</v>
      </c>
      <c r="G75" s="35">
        <v>-34343.69</v>
      </c>
      <c r="H75" s="35">
        <v>-32610.82</v>
      </c>
      <c r="I75" s="35">
        <v>-10622.63</v>
      </c>
      <c r="J75" s="35">
        <v>-13136.22</v>
      </c>
      <c r="K75" s="48">
        <f t="shared" si="18"/>
        <v>-215432.47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-231.12</v>
      </c>
      <c r="C91" s="35">
        <v>-295.32</v>
      </c>
      <c r="D91" s="35">
        <v>-393.76</v>
      </c>
      <c r="E91" s="35">
        <v>-158.36</v>
      </c>
      <c r="F91" s="35">
        <v>-624.88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-1712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-9303.09</v>
      </c>
      <c r="F92" s="19">
        <v>0</v>
      </c>
      <c r="G92" s="19">
        <v>0</v>
      </c>
      <c r="H92" s="19">
        <v>0</v>
      </c>
      <c r="I92" s="48">
        <v>-5231.35</v>
      </c>
      <c r="J92" s="48">
        <v>-12897.1</v>
      </c>
      <c r="K92" s="48">
        <f t="shared" si="18"/>
        <v>-27431.54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48">
        <v>4400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>
        <f t="shared" si="18"/>
        <v>4400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881588.54</v>
      </c>
      <c r="C97" s="24">
        <f t="shared" si="21"/>
        <v>1397018.0999999996</v>
      </c>
      <c r="D97" s="24">
        <f t="shared" si="21"/>
        <v>1868154.1800000004</v>
      </c>
      <c r="E97" s="24">
        <f t="shared" si="21"/>
        <v>836060.96</v>
      </c>
      <c r="F97" s="24">
        <f t="shared" si="21"/>
        <v>1250334.1</v>
      </c>
      <c r="G97" s="24">
        <f t="shared" si="21"/>
        <v>1875679.2399999998</v>
      </c>
      <c r="H97" s="24">
        <f t="shared" si="21"/>
        <v>881299.0400000002</v>
      </c>
      <c r="I97" s="24">
        <f>+I98+I99</f>
        <v>332358.05</v>
      </c>
      <c r="J97" s="24">
        <f>+J98+J99</f>
        <v>617878.0900000001</v>
      </c>
      <c r="K97" s="48">
        <f>SUM(B97:J97)</f>
        <v>9940370.300000003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864153.99</v>
      </c>
      <c r="C98" s="24">
        <f t="shared" si="22"/>
        <v>1374881.6499999997</v>
      </c>
      <c r="D98" s="24">
        <f t="shared" si="22"/>
        <v>1842813.6100000003</v>
      </c>
      <c r="E98" s="24">
        <f t="shared" si="22"/>
        <v>815129.96</v>
      </c>
      <c r="F98" s="24">
        <f t="shared" si="22"/>
        <v>1228462.12</v>
      </c>
      <c r="G98" s="24">
        <f t="shared" si="22"/>
        <v>1847908.8099999998</v>
      </c>
      <c r="H98" s="24">
        <f t="shared" si="22"/>
        <v>862680.0800000002</v>
      </c>
      <c r="I98" s="24">
        <f t="shared" si="22"/>
        <v>332358.05</v>
      </c>
      <c r="J98" s="24">
        <f t="shared" si="22"/>
        <v>604907.17</v>
      </c>
      <c r="K98" s="48">
        <f>SUM(B98:J98)</f>
        <v>9773295.440000001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17434.55</v>
      </c>
      <c r="C99" s="24">
        <f t="shared" si="23"/>
        <v>22136.45</v>
      </c>
      <c r="D99" s="24">
        <f t="shared" si="23"/>
        <v>25340.57</v>
      </c>
      <c r="E99" s="24">
        <f t="shared" si="23"/>
        <v>20931</v>
      </c>
      <c r="F99" s="24">
        <f t="shared" si="23"/>
        <v>21871.98</v>
      </c>
      <c r="G99" s="24">
        <f t="shared" si="23"/>
        <v>27770.43</v>
      </c>
      <c r="H99" s="24">
        <f t="shared" si="23"/>
        <v>18618.96</v>
      </c>
      <c r="I99" s="19">
        <f t="shared" si="23"/>
        <v>0</v>
      </c>
      <c r="J99" s="24">
        <f t="shared" si="23"/>
        <v>12970.92</v>
      </c>
      <c r="K99" s="48">
        <f>SUM(B99:J99)</f>
        <v>167074.86000000002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9940370.3</v>
      </c>
      <c r="L105" s="54"/>
    </row>
    <row r="106" spans="1:11" ht="18.75" customHeight="1">
      <c r="A106" s="26" t="s">
        <v>74</v>
      </c>
      <c r="B106" s="27">
        <v>112891.4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112891.4</v>
      </c>
    </row>
    <row r="107" spans="1:11" ht="18.75" customHeight="1">
      <c r="A107" s="26" t="s">
        <v>75</v>
      </c>
      <c r="B107" s="27">
        <v>768697.14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768697.14</v>
      </c>
    </row>
    <row r="108" spans="1:11" ht="18.75" customHeight="1">
      <c r="A108" s="26" t="s">
        <v>76</v>
      </c>
      <c r="B108" s="40">
        <v>0</v>
      </c>
      <c r="C108" s="27">
        <f>+C97</f>
        <v>1397018.0999999996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1397018.0999999996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1868154.1800000004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1868154.1800000004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836060.96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836060.96</v>
      </c>
    </row>
    <row r="111" spans="1:11" ht="18.75" customHeight="1">
      <c r="A111" s="70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238219.26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238219.26</v>
      </c>
    </row>
    <row r="112" spans="1:11" ht="18.75" customHeight="1">
      <c r="A112" s="70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443815.76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443815.76</v>
      </c>
    </row>
    <row r="113" spans="1:11" ht="18.75" customHeight="1">
      <c r="A113" s="70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568299.09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568299.09</v>
      </c>
    </row>
    <row r="114" spans="1:11" ht="18.75" customHeight="1">
      <c r="A114" s="70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384033.94</v>
      </c>
      <c r="H114" s="40">
        <v>0</v>
      </c>
      <c r="I114" s="40">
        <v>0</v>
      </c>
      <c r="J114" s="40">
        <v>0</v>
      </c>
      <c r="K114" s="41">
        <f t="shared" si="24"/>
        <v>384033.94</v>
      </c>
    </row>
    <row r="115" spans="1:11" ht="18.75" customHeight="1">
      <c r="A115" s="70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45534.03</v>
      </c>
      <c r="H115" s="40">
        <v>0</v>
      </c>
      <c r="I115" s="40">
        <v>0</v>
      </c>
      <c r="J115" s="40">
        <v>0</v>
      </c>
      <c r="K115" s="41">
        <f t="shared" si="24"/>
        <v>45534.03</v>
      </c>
    </row>
    <row r="116" spans="1:11" ht="18.75" customHeight="1">
      <c r="A116" s="70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298941.08</v>
      </c>
      <c r="H116" s="40">
        <v>0</v>
      </c>
      <c r="I116" s="40">
        <v>0</v>
      </c>
      <c r="J116" s="40">
        <v>0</v>
      </c>
      <c r="K116" s="41">
        <f t="shared" si="24"/>
        <v>298941.08</v>
      </c>
    </row>
    <row r="117" spans="1:11" ht="18.75" customHeight="1">
      <c r="A117" s="70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229120.15</v>
      </c>
      <c r="H117" s="40">
        <v>0</v>
      </c>
      <c r="I117" s="40">
        <v>0</v>
      </c>
      <c r="J117" s="40">
        <v>0</v>
      </c>
      <c r="K117" s="41">
        <f t="shared" si="24"/>
        <v>229120.15</v>
      </c>
    </row>
    <row r="118" spans="1:11" ht="18.75" customHeight="1">
      <c r="A118" s="70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918050.03</v>
      </c>
      <c r="H118" s="40">
        <v>0</v>
      </c>
      <c r="I118" s="40">
        <v>0</v>
      </c>
      <c r="J118" s="40">
        <v>0</v>
      </c>
      <c r="K118" s="41">
        <f t="shared" si="24"/>
        <v>918050.03</v>
      </c>
    </row>
    <row r="119" spans="1:11" ht="18.75" customHeight="1">
      <c r="A119" s="70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311652.78</v>
      </c>
      <c r="I119" s="40">
        <v>0</v>
      </c>
      <c r="J119" s="40">
        <v>0</v>
      </c>
      <c r="K119" s="41">
        <f t="shared" si="24"/>
        <v>311652.78</v>
      </c>
    </row>
    <row r="120" spans="1:11" ht="18.75" customHeight="1">
      <c r="A120" s="70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569646.26</v>
      </c>
      <c r="I120" s="40">
        <v>0</v>
      </c>
      <c r="J120" s="40">
        <v>0</v>
      </c>
      <c r="K120" s="41">
        <f t="shared" si="24"/>
        <v>569646.26</v>
      </c>
    </row>
    <row r="121" spans="1:11" ht="18.75" customHeight="1">
      <c r="A121" s="70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332358.05</v>
      </c>
      <c r="J121" s="40">
        <v>0</v>
      </c>
      <c r="K121" s="41">
        <f t="shared" si="24"/>
        <v>332358.05</v>
      </c>
    </row>
    <row r="122" spans="1:11" ht="18.75" customHeight="1">
      <c r="A122" s="71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617878.09</v>
      </c>
      <c r="K122" s="44">
        <f t="shared" si="24"/>
        <v>617878.09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2015-06-11T19:03:20Z</dcterms:modified>
  <cp:category/>
  <cp:version/>
  <cp:contentType/>
  <cp:contentStatus/>
</cp:coreProperties>
</file>