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<sst xmlns="http://schemas.openxmlformats.org/spreadsheetml/2006/main" count="128" uniqueCount="128">
  <si>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</si>
  <si>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</si>
  <si>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</si>
  <si>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</si>
  <si>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</si>
  <si>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</si>
  <si>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</si>
  <si>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</si>
  <si>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</si>
  <si>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</si>
  <si>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</si>
  <si>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</si>
  <si>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</si>
  <si>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</si>
  <si>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</si>
  <si>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</si>
  <si>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</si>
  <si>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</si>
  <si>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</si>
  <si>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</si>
  <si>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</si>
  <si>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</si>
  <si>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</si>
  <si>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</si>
  <si>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</si>
  <si>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</si>
  <si>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</si>
  <si>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</si>
  <si>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</si>
  <si>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</si>
  <si>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</si>
  <si>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</si>
  <si>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</si>
  <si>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</si>
  <si>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</si>
  <si>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</si>
  <si>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</si>
  <si>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</si>
  <si>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</si>
  <si>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</si>
  <si>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</si>
  <si>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</si>
  <si>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</si>
  <si>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</si>
  <si>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</si>
  <si>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</si>
  <si>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</si>
  <si>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</si>
  <si>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</si>
  <si>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</si>
  <si>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</si>
  <si>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</si>
  <si>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</si>
  <si>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</si>
  <si>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</si>
  <si>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</si>
  <si>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</si>
  <si>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</si>
  <si>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</si>
  <si>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</si>
  <si>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</si>
  <si>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</si>
  <si>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</si>
  <si>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</si>
  <si>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</si>
  <si>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</si>
  <si>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</si>
  <si>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</si>
  <si>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</si>
  <si>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</si>
  <si>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</si>
  <si>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</si>
  <si>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</si>
  <si>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</si>
  <si>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</si>
  <si>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</si>
  <si>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</si>
  <si>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</si>
  <si>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</si>
  <si>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</si>
  <si>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</si>
  <si>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</si>
  <si>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</si>
  <si>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</si>
  <si>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</si>
  <si>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</si>
  <si>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</si>
  <si>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</si>
  <si>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</si>
  <si>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</si>
  <si>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</si>
  <si>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</si>
  <si>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</si>
  <si>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</si>
  <si>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</si>
  <si>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</si>
  <si>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</si>
  <si>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</si>
  <si>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</si>
  <si>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</si>
  <si>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</si>
  <si>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</si>
  <si>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</si>
  <si>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</si>
  <si>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</si>
  <si>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</si>
  <si>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</si>
  <si>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</si>
  <si>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</si>
  <si>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</si>
  <si>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</si>
  <si>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</si>
  <si>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</si>
  <si>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</si>
  <si>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</si>
  <si>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</si>
  <si>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</si>
  <si>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</si>
  <si>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</si>
  <si>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</si>
  <si>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</si>
  <si>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</si>
  <si>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</si>
  <si>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</si>
  <si>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01/06/15 - VENCIMENTO 09/06/15</t>
  </si>
  <si>
    <t>6.3. Revisão de Remuneração pelo Transporte Coletivo  (1)</t>
  </si>
  <si>
    <t>Nota:</t>
  </si>
  <si>
    <t xml:space="preserve">  (1) - Pagamento de combustível não fóssil de abril/14 a maio/15.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</si>
</sst>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586748</v>
      </c>
      <c r="C7" s="9">
        <f t="shared" si="0"/>
        <v>784030</v>
      </c>
      <c r="D7" s="9">
        <f t="shared" si="0"/>
        <v>808705</v>
      </c>
      <c r="E7" s="9">
        <f t="shared" si="0"/>
        <v>542419</v>
      </c>
      <c r="F7" s="9">
        <f t="shared" si="0"/>
        <v>738660</v>
      </c>
      <c r="G7" s="9">
        <f t="shared" si="0"/>
        <v>1218199</v>
      </c>
      <c r="H7" s="9">
        <f t="shared" si="0"/>
        <v>563040</v>
      </c>
      <c r="I7" s="9">
        <f t="shared" si="0"/>
        <v>122301</v>
      </c>
      <c r="J7" s="9">
        <f t="shared" si="0"/>
        <v>311883</v>
      </c>
      <c r="K7" s="9">
        <f t="shared" si="0"/>
        <v>5675985</v>
      </c>
      <c r="L7" s="52"/>
    </row>
    <row r="8" spans="1:11" ht="17.25" customHeight="1">
      <c r="A8" s="10" t="s">
        <v>102</v>
      </c>
      <c r="B8" s="11">
        <f>B9+B12+B16</f>
        <v>361105</v>
      </c>
      <c r="C8" s="11">
        <f aca="true" t="shared" si="1" ref="C8:J8">C9+C12+C16</f>
        <v>493159</v>
      </c>
      <c r="D8" s="11">
        <f t="shared" si="1"/>
        <v>477523</v>
      </c>
      <c r="E8" s="11">
        <f t="shared" si="1"/>
        <v>333160</v>
      </c>
      <c r="F8" s="11">
        <f t="shared" si="1"/>
        <v>432830</v>
      </c>
      <c r="G8" s="11">
        <f t="shared" si="1"/>
        <v>696933</v>
      </c>
      <c r="H8" s="11">
        <f t="shared" si="1"/>
        <v>359009</v>
      </c>
      <c r="I8" s="11">
        <f t="shared" si="1"/>
        <v>69798</v>
      </c>
      <c r="J8" s="11">
        <f t="shared" si="1"/>
        <v>184615</v>
      </c>
      <c r="K8" s="11">
        <f>SUM(B8:J8)</f>
        <v>3408132</v>
      </c>
    </row>
    <row r="9" spans="1:11" ht="17.25" customHeight="1">
      <c r="A9" s="15" t="s">
        <v>17</v>
      </c>
      <c r="B9" s="13">
        <f>+B10+B11</f>
        <v>46045</v>
      </c>
      <c r="C9" s="13">
        <f aca="true" t="shared" si="2" ref="C9:J9">+C10+C11</f>
        <v>66952</v>
      </c>
      <c r="D9" s="13">
        <f t="shared" si="2"/>
        <v>58680</v>
      </c>
      <c r="E9" s="13">
        <f t="shared" si="2"/>
        <v>42797</v>
      </c>
      <c r="F9" s="13">
        <f t="shared" si="2"/>
        <v>49902</v>
      </c>
      <c r="G9" s="13">
        <f t="shared" si="2"/>
        <v>63991</v>
      </c>
      <c r="H9" s="13">
        <f t="shared" si="2"/>
        <v>56174</v>
      </c>
      <c r="I9" s="13">
        <f t="shared" si="2"/>
        <v>10247</v>
      </c>
      <c r="J9" s="13">
        <f t="shared" si="2"/>
        <v>20745</v>
      </c>
      <c r="K9" s="11">
        <f>SUM(B9:J9)</f>
        <v>415533</v>
      </c>
    </row>
    <row r="10" spans="1:11" ht="17.25" customHeight="1">
      <c r="A10" s="29" t="s">
        <v>18</v>
      </c>
      <c r="B10" s="13">
        <v>46045</v>
      </c>
      <c r="C10" s="13">
        <v>66952</v>
      </c>
      <c r="D10" s="13">
        <v>58680</v>
      </c>
      <c r="E10" s="13">
        <v>42797</v>
      </c>
      <c r="F10" s="13">
        <v>49902</v>
      </c>
      <c r="G10" s="13">
        <v>63991</v>
      </c>
      <c r="H10" s="13">
        <v>56174</v>
      </c>
      <c r="I10" s="13">
        <v>10247</v>
      </c>
      <c r="J10" s="13">
        <v>20745</v>
      </c>
      <c r="K10" s="11">
        <f>SUM(B10:J10)</f>
        <v>415533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255062</v>
      </c>
      <c r="C12" s="17">
        <f t="shared" si="3"/>
        <v>346245</v>
      </c>
      <c r="D12" s="17">
        <f t="shared" si="3"/>
        <v>343849</v>
      </c>
      <c r="E12" s="17">
        <f t="shared" si="3"/>
        <v>240440</v>
      </c>
      <c r="F12" s="17">
        <f t="shared" si="3"/>
        <v>316034</v>
      </c>
      <c r="G12" s="17">
        <f t="shared" si="3"/>
        <v>531520</v>
      </c>
      <c r="H12" s="17">
        <f t="shared" si="3"/>
        <v>253310</v>
      </c>
      <c r="I12" s="17">
        <f t="shared" si="3"/>
        <v>47440</v>
      </c>
      <c r="J12" s="17">
        <f t="shared" si="3"/>
        <v>132608</v>
      </c>
      <c r="K12" s="11">
        <f aca="true" t="shared" si="4" ref="K12:K27">SUM(B12:J12)</f>
        <v>2466508</v>
      </c>
    </row>
    <row r="13" spans="1:13" ht="17.25" customHeight="1">
      <c r="A13" s="14" t="s">
        <v>20</v>
      </c>
      <c r="B13" s="13">
        <v>120308</v>
      </c>
      <c r="C13" s="13">
        <v>174000</v>
      </c>
      <c r="D13" s="13">
        <v>176742</v>
      </c>
      <c r="E13" s="13">
        <v>121244</v>
      </c>
      <c r="F13" s="13">
        <v>159180</v>
      </c>
      <c r="G13" s="13">
        <v>255413</v>
      </c>
      <c r="H13" s="13">
        <v>117342</v>
      </c>
      <c r="I13" s="13">
        <v>25587</v>
      </c>
      <c r="J13" s="13">
        <v>68656</v>
      </c>
      <c r="K13" s="11">
        <f t="shared" si="4"/>
        <v>1218472</v>
      </c>
      <c r="L13" s="52"/>
      <c r="M13" s="53"/>
    </row>
    <row r="14" spans="1:12" ht="17.25" customHeight="1">
      <c r="A14" s="14" t="s">
        <v>21</v>
      </c>
      <c r="B14" s="13">
        <v>120460</v>
      </c>
      <c r="C14" s="13">
        <v>150130</v>
      </c>
      <c r="D14" s="13">
        <v>147278</v>
      </c>
      <c r="E14" s="13">
        <v>105238</v>
      </c>
      <c r="F14" s="13">
        <v>141080</v>
      </c>
      <c r="G14" s="13">
        <v>253211</v>
      </c>
      <c r="H14" s="13">
        <v>117003</v>
      </c>
      <c r="I14" s="13">
        <v>18151</v>
      </c>
      <c r="J14" s="13">
        <v>57534</v>
      </c>
      <c r="K14" s="11">
        <f t="shared" si="4"/>
        <v>1110085</v>
      </c>
      <c r="L14" s="52"/>
    </row>
    <row r="15" spans="1:11" ht="17.25" customHeight="1">
      <c r="A15" s="14" t="s">
        <v>22</v>
      </c>
      <c r="B15" s="13">
        <v>14294</v>
      </c>
      <c r="C15" s="13">
        <v>22115</v>
      </c>
      <c r="D15" s="13">
        <v>19829</v>
      </c>
      <c r="E15" s="13">
        <v>13958</v>
      </c>
      <c r="F15" s="13">
        <v>15774</v>
      </c>
      <c r="G15" s="13">
        <v>22896</v>
      </c>
      <c r="H15" s="13">
        <v>18965</v>
      </c>
      <c r="I15" s="13">
        <v>3702</v>
      </c>
      <c r="J15" s="13">
        <v>6418</v>
      </c>
      <c r="K15" s="11">
        <f t="shared" si="4"/>
        <v>137951</v>
      </c>
    </row>
    <row r="16" spans="1:11" ht="17.25" customHeight="1">
      <c r="A16" s="15" t="s">
        <v>98</v>
      </c>
      <c r="B16" s="13">
        <f>B17+B18+B19</f>
        <v>59998</v>
      </c>
      <c r="C16" s="13">
        <f aca="true" t="shared" si="5" ref="C16:J16">C17+C18+C19</f>
        <v>79962</v>
      </c>
      <c r="D16" s="13">
        <f t="shared" si="5"/>
        <v>74994</v>
      </c>
      <c r="E16" s="13">
        <f t="shared" si="5"/>
        <v>49923</v>
      </c>
      <c r="F16" s="13">
        <f t="shared" si="5"/>
        <v>66894</v>
      </c>
      <c r="G16" s="13">
        <f t="shared" si="5"/>
        <v>101422</v>
      </c>
      <c r="H16" s="13">
        <f t="shared" si="5"/>
        <v>49525</v>
      </c>
      <c r="I16" s="13">
        <f t="shared" si="5"/>
        <v>12111</v>
      </c>
      <c r="J16" s="13">
        <f t="shared" si="5"/>
        <v>31262</v>
      </c>
      <c r="K16" s="11">
        <f t="shared" si="4"/>
        <v>526091</v>
      </c>
    </row>
    <row r="17" spans="1:11" ht="17.25" customHeight="1">
      <c r="A17" s="14" t="s">
        <v>99</v>
      </c>
      <c r="B17" s="13">
        <v>10507</v>
      </c>
      <c r="C17" s="13">
        <v>14207</v>
      </c>
      <c r="D17" s="13">
        <v>13011</v>
      </c>
      <c r="E17" s="13">
        <v>9711</v>
      </c>
      <c r="F17" s="13">
        <v>13471</v>
      </c>
      <c r="G17" s="13">
        <v>22682</v>
      </c>
      <c r="H17" s="13">
        <v>11135</v>
      </c>
      <c r="I17" s="13">
        <v>2309</v>
      </c>
      <c r="J17" s="13">
        <v>5028</v>
      </c>
      <c r="K17" s="11">
        <f t="shared" si="4"/>
        <v>102061</v>
      </c>
    </row>
    <row r="18" spans="1:11" ht="17.25" customHeight="1">
      <c r="A18" s="14" t="s">
        <v>100</v>
      </c>
      <c r="B18" s="13">
        <v>2395</v>
      </c>
      <c r="C18" s="13">
        <v>2438</v>
      </c>
      <c r="D18" s="13">
        <v>2802</v>
      </c>
      <c r="E18" s="13">
        <v>2123</v>
      </c>
      <c r="F18" s="13">
        <v>2780</v>
      </c>
      <c r="G18" s="13">
        <v>5265</v>
      </c>
      <c r="H18" s="13">
        <v>1819</v>
      </c>
      <c r="I18" s="13">
        <v>433</v>
      </c>
      <c r="J18" s="13">
        <v>1176</v>
      </c>
      <c r="K18" s="11">
        <f t="shared" si="4"/>
        <v>21231</v>
      </c>
    </row>
    <row r="19" spans="1:11" ht="17.25" customHeight="1">
      <c r="A19" s="14" t="s">
        <v>101</v>
      </c>
      <c r="B19" s="13">
        <v>47096</v>
      </c>
      <c r="C19" s="13">
        <v>63317</v>
      </c>
      <c r="D19" s="13">
        <v>59181</v>
      </c>
      <c r="E19" s="13">
        <v>38089</v>
      </c>
      <c r="F19" s="13">
        <v>50643</v>
      </c>
      <c r="G19" s="13">
        <v>73475</v>
      </c>
      <c r="H19" s="13">
        <v>36571</v>
      </c>
      <c r="I19" s="13">
        <v>9369</v>
      </c>
      <c r="J19" s="13">
        <v>25058</v>
      </c>
      <c r="K19" s="11">
        <f t="shared" si="4"/>
        <v>402799</v>
      </c>
    </row>
    <row r="20" spans="1:11" ht="17.25" customHeight="1">
      <c r="A20" s="16" t="s">
        <v>23</v>
      </c>
      <c r="B20" s="11">
        <f>+B21+B22+B23</f>
        <v>174217</v>
      </c>
      <c r="C20" s="11">
        <f aca="true" t="shared" si="6" ref="C20:J20">+C21+C22+C23</f>
        <v>208054</v>
      </c>
      <c r="D20" s="11">
        <f t="shared" si="6"/>
        <v>235792</v>
      </c>
      <c r="E20" s="11">
        <f t="shared" si="6"/>
        <v>150422</v>
      </c>
      <c r="F20" s="11">
        <f t="shared" si="6"/>
        <v>234455</v>
      </c>
      <c r="G20" s="11">
        <f t="shared" si="6"/>
        <v>433734</v>
      </c>
      <c r="H20" s="11">
        <f t="shared" si="6"/>
        <v>153373</v>
      </c>
      <c r="I20" s="11">
        <f t="shared" si="6"/>
        <v>35645</v>
      </c>
      <c r="J20" s="11">
        <f t="shared" si="6"/>
        <v>86909</v>
      </c>
      <c r="K20" s="11">
        <f t="shared" si="4"/>
        <v>1712601</v>
      </c>
    </row>
    <row r="21" spans="1:12" ht="17.25" customHeight="1">
      <c r="A21" s="12" t="s">
        <v>24</v>
      </c>
      <c r="B21" s="13">
        <v>93206</v>
      </c>
      <c r="C21" s="13">
        <v>121782</v>
      </c>
      <c r="D21" s="13">
        <v>137943</v>
      </c>
      <c r="E21" s="13">
        <v>86993</v>
      </c>
      <c r="F21" s="13">
        <v>135026</v>
      </c>
      <c r="G21" s="13">
        <v>233848</v>
      </c>
      <c r="H21" s="13">
        <v>87435</v>
      </c>
      <c r="I21" s="13">
        <v>21869</v>
      </c>
      <c r="J21" s="13">
        <v>50233</v>
      </c>
      <c r="K21" s="11">
        <f t="shared" si="4"/>
        <v>968335</v>
      </c>
      <c r="L21" s="52"/>
    </row>
    <row r="22" spans="1:12" ht="17.25" customHeight="1">
      <c r="A22" s="12" t="s">
        <v>25</v>
      </c>
      <c r="B22" s="13">
        <v>74068</v>
      </c>
      <c r="C22" s="13">
        <v>77130</v>
      </c>
      <c r="D22" s="13">
        <v>88212</v>
      </c>
      <c r="E22" s="13">
        <v>57757</v>
      </c>
      <c r="F22" s="13">
        <v>91726</v>
      </c>
      <c r="G22" s="13">
        <v>186855</v>
      </c>
      <c r="H22" s="13">
        <v>59031</v>
      </c>
      <c r="I22" s="13">
        <v>12087</v>
      </c>
      <c r="J22" s="13">
        <v>33560</v>
      </c>
      <c r="K22" s="11">
        <f t="shared" si="4"/>
        <v>680426</v>
      </c>
      <c r="L22" s="52"/>
    </row>
    <row r="23" spans="1:11" ht="17.25" customHeight="1">
      <c r="A23" s="12" t="s">
        <v>26</v>
      </c>
      <c r="B23" s="13">
        <v>6943</v>
      </c>
      <c r="C23" s="13">
        <v>9142</v>
      </c>
      <c r="D23" s="13">
        <v>9637</v>
      </c>
      <c r="E23" s="13">
        <v>5672</v>
      </c>
      <c r="F23" s="13">
        <v>7703</v>
      </c>
      <c r="G23" s="13">
        <v>13031</v>
      </c>
      <c r="H23" s="13">
        <v>6907</v>
      </c>
      <c r="I23" s="13">
        <v>1689</v>
      </c>
      <c r="J23" s="13">
        <v>3116</v>
      </c>
      <c r="K23" s="11">
        <f t="shared" si="4"/>
        <v>63840</v>
      </c>
    </row>
    <row r="24" spans="1:11" ht="17.25" customHeight="1">
      <c r="A24" s="16" t="s">
        <v>27</v>
      </c>
      <c r="B24" s="13">
        <v>51426</v>
      </c>
      <c r="C24" s="13">
        <v>82817</v>
      </c>
      <c r="D24" s="13">
        <v>95390</v>
      </c>
      <c r="E24" s="13">
        <v>58837</v>
      </c>
      <c r="F24" s="13">
        <v>71375</v>
      </c>
      <c r="G24" s="13">
        <v>87532</v>
      </c>
      <c r="H24" s="13">
        <v>42927</v>
      </c>
      <c r="I24" s="13">
        <v>16858</v>
      </c>
      <c r="J24" s="13">
        <v>40359</v>
      </c>
      <c r="K24" s="11">
        <f t="shared" si="4"/>
        <v>547521</v>
      </c>
    </row>
    <row r="25" spans="1:12" ht="17.25" customHeight="1">
      <c r="A25" s="12" t="s">
        <v>28</v>
      </c>
      <c r="B25" s="13">
        <v>32913</v>
      </c>
      <c r="C25" s="13">
        <v>53003</v>
      </c>
      <c r="D25" s="13">
        <v>61050</v>
      </c>
      <c r="E25" s="13">
        <v>37656</v>
      </c>
      <c r="F25" s="13">
        <v>45680</v>
      </c>
      <c r="G25" s="13">
        <v>56020</v>
      </c>
      <c r="H25" s="13">
        <v>27473</v>
      </c>
      <c r="I25" s="13">
        <v>10789</v>
      </c>
      <c r="J25" s="13">
        <v>25830</v>
      </c>
      <c r="K25" s="11">
        <f t="shared" si="4"/>
        <v>350414</v>
      </c>
      <c r="L25" s="52"/>
    </row>
    <row r="26" spans="1:12" ht="17.25" customHeight="1">
      <c r="A26" s="12" t="s">
        <v>29</v>
      </c>
      <c r="B26" s="13">
        <v>18513</v>
      </c>
      <c r="C26" s="13">
        <v>29814</v>
      </c>
      <c r="D26" s="13">
        <v>34340</v>
      </c>
      <c r="E26" s="13">
        <v>21181</v>
      </c>
      <c r="F26" s="13">
        <v>25695</v>
      </c>
      <c r="G26" s="13">
        <v>31512</v>
      </c>
      <c r="H26" s="13">
        <v>15454</v>
      </c>
      <c r="I26" s="13">
        <v>6069</v>
      </c>
      <c r="J26" s="13">
        <v>14529</v>
      </c>
      <c r="K26" s="11">
        <f t="shared" si="4"/>
        <v>197107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7731</v>
      </c>
      <c r="I27" s="11">
        <v>0</v>
      </c>
      <c r="J27" s="11">
        <v>0</v>
      </c>
      <c r="K27" s="11">
        <f t="shared" si="4"/>
        <v>7731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9197.57</v>
      </c>
      <c r="I35" s="19">
        <v>0</v>
      </c>
      <c r="J35" s="19">
        <v>0</v>
      </c>
      <c r="K35" s="23">
        <f>SUM(B35:J35)</f>
        <v>9197.57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1434942.13</v>
      </c>
      <c r="C47" s="22">
        <f aca="true" t="shared" si="11" ref="C47:H47">+C48+C56</f>
        <v>2182583.7800000003</v>
      </c>
      <c r="D47" s="22">
        <f t="shared" si="11"/>
        <v>2533516.43</v>
      </c>
      <c r="E47" s="22">
        <f t="shared" si="11"/>
        <v>1451650.35</v>
      </c>
      <c r="F47" s="22">
        <f t="shared" si="11"/>
        <v>1913694.9799999997</v>
      </c>
      <c r="G47" s="22">
        <f t="shared" si="11"/>
        <v>2711951.07</v>
      </c>
      <c r="H47" s="22">
        <f t="shared" si="11"/>
        <v>1450163.9700000002</v>
      </c>
      <c r="I47" s="22">
        <f>+I48+I56</f>
        <v>548220.58</v>
      </c>
      <c r="J47" s="22">
        <f>+J48+J56</f>
        <v>843209.7000000001</v>
      </c>
      <c r="K47" s="22">
        <f>SUM(B47:J47)</f>
        <v>15069932.99</v>
      </c>
    </row>
    <row r="48" spans="1:11" ht="17.25" customHeight="1">
      <c r="A48" s="16" t="s">
        <v>46</v>
      </c>
      <c r="B48" s="23">
        <f>SUM(B49:B55)</f>
        <v>1417508.94</v>
      </c>
      <c r="C48" s="23">
        <f aca="true" t="shared" si="12" ref="C48:H48">SUM(C49:C55)</f>
        <v>2160449.6700000004</v>
      </c>
      <c r="D48" s="23">
        <f t="shared" si="12"/>
        <v>2508177.99</v>
      </c>
      <c r="E48" s="23">
        <f t="shared" si="12"/>
        <v>1430721.26</v>
      </c>
      <c r="F48" s="23">
        <f t="shared" si="12"/>
        <v>1891825.7299999997</v>
      </c>
      <c r="G48" s="23">
        <f t="shared" si="12"/>
        <v>2684182.6999999997</v>
      </c>
      <c r="H48" s="23">
        <f t="shared" si="12"/>
        <v>1431548.2000000002</v>
      </c>
      <c r="I48" s="23">
        <f>SUM(I49:I55)</f>
        <v>548220.58</v>
      </c>
      <c r="J48" s="23">
        <f>SUM(J49:J55)</f>
        <v>830239.9</v>
      </c>
      <c r="K48" s="23">
        <f aca="true" t="shared" si="13" ref="K48:K56">SUM(B48:J48)</f>
        <v>14902874.969999999</v>
      </c>
    </row>
    <row r="49" spans="1:11" ht="17.25" customHeight="1">
      <c r="A49" s="34" t="s">
        <v>47</v>
      </c>
      <c r="B49" s="23">
        <f aca="true" t="shared" si="14" ref="B49:H49">ROUND(B30*B7,2)</f>
        <v>1416233.65</v>
      </c>
      <c r="C49" s="23">
        <f t="shared" si="14"/>
        <v>2153730.41</v>
      </c>
      <c r="D49" s="23">
        <f t="shared" si="14"/>
        <v>2506581.15</v>
      </c>
      <c r="E49" s="23">
        <f t="shared" si="14"/>
        <v>1429816.48</v>
      </c>
      <c r="F49" s="23">
        <f t="shared" si="14"/>
        <v>1890230.94</v>
      </c>
      <c r="G49" s="23">
        <f t="shared" si="14"/>
        <v>2681743.28</v>
      </c>
      <c r="H49" s="23">
        <f t="shared" si="14"/>
        <v>1421225.57</v>
      </c>
      <c r="I49" s="23">
        <f>ROUND(I30*I7,2)</f>
        <v>547994.09</v>
      </c>
      <c r="J49" s="23">
        <f>ROUND(J30*J7,2)</f>
        <v>828579.57</v>
      </c>
      <c r="K49" s="23">
        <f t="shared" si="13"/>
        <v>14876135.139999999</v>
      </c>
    </row>
    <row r="50" spans="1:11" ht="17.25" customHeight="1">
      <c r="A50" s="34" t="s">
        <v>48</v>
      </c>
      <c r="B50" s="19">
        <v>0</v>
      </c>
      <c r="C50" s="23">
        <f>ROUND(C31*C7,2)</f>
        <v>4787.29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4787.29</v>
      </c>
    </row>
    <row r="51" spans="1:11" ht="17.25" customHeight="1">
      <c r="A51" s="68" t="s">
        <v>109</v>
      </c>
      <c r="B51" s="69">
        <f>ROUND(B32*B7,2)</f>
        <v>-2816.39</v>
      </c>
      <c r="C51" s="69">
        <f>ROUND(C32*C7,2)</f>
        <v>-3841.75</v>
      </c>
      <c r="D51" s="69">
        <f aca="true" t="shared" si="15" ref="D51:J51">ROUND(D32*D7,2)</f>
        <v>-3954.32</v>
      </c>
      <c r="E51" s="69">
        <f t="shared" si="15"/>
        <v>-2339.46</v>
      </c>
      <c r="F51" s="69">
        <f t="shared" si="15"/>
        <v>-3207.37</v>
      </c>
      <c r="G51" s="69">
        <f t="shared" si="15"/>
        <v>-4750.98</v>
      </c>
      <c r="H51" s="69">
        <f t="shared" si="15"/>
        <v>-2589.98</v>
      </c>
      <c r="I51" s="69">
        <f t="shared" si="15"/>
        <v>-839.23</v>
      </c>
      <c r="J51" s="69">
        <f t="shared" si="15"/>
        <v>-556.71</v>
      </c>
      <c r="K51" s="69">
        <f>SUM(B51:J51)</f>
        <v>-24896.189999999995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9197.57</v>
      </c>
      <c r="I53" s="31">
        <f>+I35</f>
        <v>0</v>
      </c>
      <c r="J53" s="31">
        <f>+J35</f>
        <v>0</v>
      </c>
      <c r="K53" s="23">
        <f t="shared" si="13"/>
        <v>9197.57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17433.19</v>
      </c>
      <c r="C56" s="36">
        <v>22134.11</v>
      </c>
      <c r="D56" s="36">
        <v>25338.44</v>
      </c>
      <c r="E56" s="36">
        <v>20929.09</v>
      </c>
      <c r="F56" s="36">
        <v>21869.25</v>
      </c>
      <c r="G56" s="36">
        <v>27768.37</v>
      </c>
      <c r="H56" s="36">
        <v>18615.77</v>
      </c>
      <c r="I56" s="19">
        <v>0</v>
      </c>
      <c r="J56" s="36">
        <v>12969.8</v>
      </c>
      <c r="K56" s="36">
        <f t="shared" si="13"/>
        <v>167058.02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-583983.31</v>
      </c>
      <c r="C60" s="35">
        <f t="shared" si="16"/>
        <v>132253.94</v>
      </c>
      <c r="D60" s="35">
        <f t="shared" si="16"/>
        <v>-199828.63</v>
      </c>
      <c r="E60" s="35">
        <f t="shared" si="16"/>
        <v>-532348.2000000001</v>
      </c>
      <c r="F60" s="35">
        <f t="shared" si="16"/>
        <v>-143782.99999999994</v>
      </c>
      <c r="G60" s="35">
        <f t="shared" si="16"/>
        <v>-350131.08999999997</v>
      </c>
      <c r="H60" s="35">
        <f t="shared" si="16"/>
        <v>-210648.78</v>
      </c>
      <c r="I60" s="35">
        <f t="shared" si="16"/>
        <v>-79716.59</v>
      </c>
      <c r="J60" s="35">
        <f t="shared" si="16"/>
        <v>-97791.15</v>
      </c>
      <c r="K60" s="35">
        <f>SUM(B60:J60)</f>
        <v>-2065976.81</v>
      </c>
    </row>
    <row r="61" spans="1:11" ht="18.75" customHeight="1">
      <c r="A61" s="16" t="s">
        <v>78</v>
      </c>
      <c r="B61" s="35">
        <f aca="true" t="shared" si="17" ref="B61:J61">B62+B63+B64+B65+B66+B67</f>
        <v>-569643.13</v>
      </c>
      <c r="C61" s="35">
        <f t="shared" si="17"/>
        <v>-253977.71</v>
      </c>
      <c r="D61" s="35">
        <f t="shared" si="17"/>
        <v>-332456.52</v>
      </c>
      <c r="E61" s="35">
        <f t="shared" si="17"/>
        <v>-584573.54</v>
      </c>
      <c r="F61" s="35">
        <f t="shared" si="17"/>
        <v>-596564.98</v>
      </c>
      <c r="G61" s="35">
        <f t="shared" si="17"/>
        <v>-539557.2</v>
      </c>
      <c r="H61" s="35">
        <f t="shared" si="17"/>
        <v>-196717.75</v>
      </c>
      <c r="I61" s="35">
        <f t="shared" si="17"/>
        <v>-35864.5</v>
      </c>
      <c r="J61" s="35">
        <f t="shared" si="17"/>
        <v>-72607.5</v>
      </c>
      <c r="K61" s="35">
        <f aca="true" t="shared" si="18" ref="K61:K94">SUM(B61:J61)</f>
        <v>-3181962.83</v>
      </c>
    </row>
    <row r="62" spans="1:11" ht="18.75" customHeight="1">
      <c r="A62" s="12" t="s">
        <v>79</v>
      </c>
      <c r="B62" s="35">
        <f>-ROUND(B9*$D$3,2)</f>
        <v>-161157.5</v>
      </c>
      <c r="C62" s="35">
        <f aca="true" t="shared" si="19" ref="C62:J62">-ROUND(C9*$D$3,2)</f>
        <v>-234332</v>
      </c>
      <c r="D62" s="35">
        <f t="shared" si="19"/>
        <v>-205380</v>
      </c>
      <c r="E62" s="35">
        <f t="shared" si="19"/>
        <v>-149789.5</v>
      </c>
      <c r="F62" s="35">
        <f t="shared" si="19"/>
        <v>-174657</v>
      </c>
      <c r="G62" s="35">
        <f t="shared" si="19"/>
        <v>-223968.5</v>
      </c>
      <c r="H62" s="35">
        <f t="shared" si="19"/>
        <v>-196609</v>
      </c>
      <c r="I62" s="35">
        <f t="shared" si="19"/>
        <v>-35864.5</v>
      </c>
      <c r="J62" s="35">
        <f t="shared" si="19"/>
        <v>-72607.5</v>
      </c>
      <c r="K62" s="35">
        <f t="shared" si="18"/>
        <v>-1454365.5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-3402</v>
      </c>
      <c r="C64" s="35">
        <v>-651</v>
      </c>
      <c r="D64" s="35">
        <v>-1155</v>
      </c>
      <c r="E64" s="35">
        <v>-4245.5</v>
      </c>
      <c r="F64" s="35">
        <v>-2425.5</v>
      </c>
      <c r="G64" s="35">
        <v>-1785</v>
      </c>
      <c r="H64" s="19">
        <v>-3.5</v>
      </c>
      <c r="I64" s="19">
        <v>0</v>
      </c>
      <c r="J64" s="19">
        <v>0</v>
      </c>
      <c r="K64" s="35">
        <f t="shared" si="18"/>
        <v>-13667.5</v>
      </c>
    </row>
    <row r="65" spans="1:11" ht="18.75" customHeight="1">
      <c r="A65" s="12" t="s">
        <v>110</v>
      </c>
      <c r="B65" s="19">
        <v>-4872</v>
      </c>
      <c r="C65" s="19">
        <v>-973</v>
      </c>
      <c r="D65" s="19">
        <v>-2296</v>
      </c>
      <c r="E65" s="19">
        <v>-4452</v>
      </c>
      <c r="F65" s="19">
        <v>-1494.5</v>
      </c>
      <c r="G65" s="19">
        <v>-1200.5</v>
      </c>
      <c r="H65" s="19">
        <v>0</v>
      </c>
      <c r="I65" s="19">
        <v>0</v>
      </c>
      <c r="J65" s="19">
        <v>0</v>
      </c>
      <c r="K65" s="35">
        <f t="shared" si="18"/>
        <v>-15288</v>
      </c>
    </row>
    <row r="66" spans="1:11" ht="18.75" customHeight="1">
      <c r="A66" s="12" t="s">
        <v>56</v>
      </c>
      <c r="B66" s="47">
        <v>-400031.63</v>
      </c>
      <c r="C66" s="47">
        <v>-18021.71</v>
      </c>
      <c r="D66" s="47">
        <v>-123580.52</v>
      </c>
      <c r="E66" s="47">
        <v>-425951.54</v>
      </c>
      <c r="F66" s="47">
        <v>-417987.98</v>
      </c>
      <c r="G66" s="47">
        <v>-312603.2</v>
      </c>
      <c r="H66" s="19">
        <v>-105.25</v>
      </c>
      <c r="I66" s="19">
        <v>0</v>
      </c>
      <c r="J66" s="19">
        <v>0</v>
      </c>
      <c r="K66" s="35">
        <f t="shared" si="18"/>
        <v>-1698281.8299999998</v>
      </c>
    </row>
    <row r="67" spans="1:11" ht="18.75" customHeight="1">
      <c r="A67" s="12" t="s">
        <v>57</v>
      </c>
      <c r="B67" s="19">
        <v>-180</v>
      </c>
      <c r="C67" s="19">
        <v>0</v>
      </c>
      <c r="D67" s="19">
        <v>-45</v>
      </c>
      <c r="E67" s="19">
        <v>-135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-360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-20877.37</v>
      </c>
      <c r="E68" s="35">
        <f t="shared" si="20"/>
        <v>-25785.06</v>
      </c>
      <c r="F68" s="35">
        <f t="shared" si="20"/>
        <v>-19677.190000000002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-43852.090000000004</v>
      </c>
      <c r="J68" s="35">
        <f t="shared" si="20"/>
        <v>-25183.65</v>
      </c>
      <c r="K68" s="35">
        <f t="shared" si="18"/>
        <v>-213017.33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-12048.7</v>
      </c>
      <c r="F92" s="19">
        <v>0</v>
      </c>
      <c r="G92" s="19">
        <v>0</v>
      </c>
      <c r="H92" s="19">
        <v>0</v>
      </c>
      <c r="I92" s="48">
        <v>-6907.58</v>
      </c>
      <c r="J92" s="48">
        <v>-15093.45</v>
      </c>
      <c r="K92" s="48">
        <f t="shared" si="18"/>
        <v>-34049.729999999996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35">
        <v>407150.99</v>
      </c>
      <c r="D94" s="35">
        <v>153505.26</v>
      </c>
      <c r="E94" s="35">
        <v>78010.4</v>
      </c>
      <c r="F94" s="35">
        <v>472459.17</v>
      </c>
      <c r="G94" s="35">
        <v>217877.53</v>
      </c>
      <c r="H94" s="19">
        <v>0</v>
      </c>
      <c r="I94" s="19">
        <v>0</v>
      </c>
      <c r="J94" s="19">
        <v>0</v>
      </c>
      <c r="K94" s="48">
        <f t="shared" si="18"/>
        <v>1329003.35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850958.8199999998</v>
      </c>
      <c r="C97" s="24">
        <f t="shared" si="21"/>
        <v>2314837.72</v>
      </c>
      <c r="D97" s="24">
        <f t="shared" si="21"/>
        <v>2333687.8000000003</v>
      </c>
      <c r="E97" s="24">
        <f t="shared" si="21"/>
        <v>919302.1499999999</v>
      </c>
      <c r="F97" s="24">
        <f t="shared" si="21"/>
        <v>1769911.9799999997</v>
      </c>
      <c r="G97" s="24">
        <f t="shared" si="21"/>
        <v>2361819.98</v>
      </c>
      <c r="H97" s="24">
        <f t="shared" si="21"/>
        <v>1239515.1900000002</v>
      </c>
      <c r="I97" s="24">
        <f>+I98+I99</f>
        <v>468503.98999999993</v>
      </c>
      <c r="J97" s="24">
        <f>+J98+J99</f>
        <v>745418.55</v>
      </c>
      <c r="K97" s="48">
        <f>SUM(B97:J97)</f>
        <v>13003956.18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833525.6299999999</v>
      </c>
      <c r="C98" s="24">
        <f t="shared" si="22"/>
        <v>2292703.6100000003</v>
      </c>
      <c r="D98" s="24">
        <f t="shared" si="22"/>
        <v>2308349.3600000003</v>
      </c>
      <c r="E98" s="24">
        <f t="shared" si="22"/>
        <v>898373.0599999999</v>
      </c>
      <c r="F98" s="24">
        <f t="shared" si="22"/>
        <v>1748042.7299999997</v>
      </c>
      <c r="G98" s="24">
        <f t="shared" si="22"/>
        <v>2334051.61</v>
      </c>
      <c r="H98" s="24">
        <f t="shared" si="22"/>
        <v>1220899.4200000002</v>
      </c>
      <c r="I98" s="24">
        <f t="shared" si="22"/>
        <v>468503.98999999993</v>
      </c>
      <c r="J98" s="24">
        <f t="shared" si="22"/>
        <v>732448.75</v>
      </c>
      <c r="K98" s="48">
        <f>SUM(B98:J98)</f>
        <v>12836898.16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17433.19</v>
      </c>
      <c r="C99" s="24">
        <f t="shared" si="23"/>
        <v>22134.11</v>
      </c>
      <c r="D99" s="24">
        <f t="shared" si="23"/>
        <v>25338.44</v>
      </c>
      <c r="E99" s="24">
        <f t="shared" si="23"/>
        <v>20929.09</v>
      </c>
      <c r="F99" s="24">
        <f t="shared" si="23"/>
        <v>21869.25</v>
      </c>
      <c r="G99" s="24">
        <f t="shared" si="23"/>
        <v>27768.37</v>
      </c>
      <c r="H99" s="24">
        <f t="shared" si="23"/>
        <v>18615.77</v>
      </c>
      <c r="I99" s="19">
        <f t="shared" si="23"/>
        <v>0</v>
      </c>
      <c r="J99" s="24">
        <f t="shared" si="23"/>
        <v>12969.8</v>
      </c>
      <c r="K99" s="48">
        <f>SUM(B99:J99)</f>
        <v>167058.02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13003956.190000001</v>
      </c>
      <c r="L105" s="54"/>
    </row>
    <row r="106" spans="1:11" ht="18.75" customHeight="1">
      <c r="A106" s="26" t="s">
        <v>74</v>
      </c>
      <c r="B106" s="27">
        <v>108634.32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108634.32</v>
      </c>
    </row>
    <row r="107" spans="1:11" ht="18.75" customHeight="1">
      <c r="A107" s="26" t="s">
        <v>75</v>
      </c>
      <c r="B107" s="27">
        <v>742324.5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742324.5</v>
      </c>
    </row>
    <row r="108" spans="1:11" ht="18.75" customHeight="1">
      <c r="A108" s="26" t="s">
        <v>76</v>
      </c>
      <c r="B108" s="40">
        <v>0</v>
      </c>
      <c r="C108" s="27">
        <f>+C97</f>
        <v>2314837.72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2314837.72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2333687.8000000003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2333687.8000000003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919302.1499999999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919302.1499999999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354810.09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354810.09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873581.41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873581.41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541520.49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541520.49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702351.09</v>
      </c>
      <c r="H114" s="40">
        <v>0</v>
      </c>
      <c r="I114" s="40">
        <v>0</v>
      </c>
      <c r="J114" s="40">
        <v>0</v>
      </c>
      <c r="K114" s="41">
        <f t="shared" si="24"/>
        <v>702351.09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55253.49</v>
      </c>
      <c r="H115" s="40">
        <v>0</v>
      </c>
      <c r="I115" s="40">
        <v>0</v>
      </c>
      <c r="J115" s="40">
        <v>0</v>
      </c>
      <c r="K115" s="41">
        <f t="shared" si="24"/>
        <v>55253.49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365587.57</v>
      </c>
      <c r="H116" s="40">
        <v>0</v>
      </c>
      <c r="I116" s="40">
        <v>0</v>
      </c>
      <c r="J116" s="40">
        <v>0</v>
      </c>
      <c r="K116" s="41">
        <f t="shared" si="24"/>
        <v>365587.57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343605.07</v>
      </c>
      <c r="H117" s="40">
        <v>0</v>
      </c>
      <c r="I117" s="40">
        <v>0</v>
      </c>
      <c r="J117" s="40">
        <v>0</v>
      </c>
      <c r="K117" s="41">
        <f t="shared" si="24"/>
        <v>343605.07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895022.76</v>
      </c>
      <c r="H118" s="40">
        <v>0</v>
      </c>
      <c r="I118" s="40">
        <v>0</v>
      </c>
      <c r="J118" s="40">
        <v>0</v>
      </c>
      <c r="K118" s="41">
        <f t="shared" si="24"/>
        <v>895022.76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457368.85</v>
      </c>
      <c r="I119" s="40">
        <v>0</v>
      </c>
      <c r="J119" s="40">
        <v>0</v>
      </c>
      <c r="K119" s="41">
        <f t="shared" si="24"/>
        <v>457368.85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782146.34</v>
      </c>
      <c r="I120" s="40">
        <v>0</v>
      </c>
      <c r="J120" s="40">
        <v>0</v>
      </c>
      <c r="K120" s="41">
        <f t="shared" si="24"/>
        <v>782146.34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468503.99</v>
      </c>
      <c r="J121" s="40">
        <v>0</v>
      </c>
      <c r="K121" s="41">
        <f t="shared" si="24"/>
        <v>468503.99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745418.55</v>
      </c>
      <c r="K122" s="44">
        <f t="shared" si="24"/>
        <v>745418.55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2015-06-10T13:20:20Z</dcterms:modified>
  <cp:category/>
  <cp:version/>
  <cp:contentType/>
  <cp:contentStatus/>
</cp:coreProperties>
</file>