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Gestão!$D$1:$Y$76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Gestão!$B:$B,Gestão!$1:$3</definedName>
  </definedNames>
  <calcPr calcId="125725"/>
</workbook>
</file>

<file path=xl/calcChain.xml><?xml version="1.0" encoding="utf-8"?>
<calcChain xmlns="http://schemas.openxmlformats.org/spreadsheetml/2006/main">
  <c r="B76" i="1"/>
  <c r="Y3" l="1"/>
  <c r="Y12"/>
  <c r="Y13"/>
  <c r="Y14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42"/>
  <c r="Y43"/>
  <c r="Y44"/>
  <c r="Y46"/>
  <c r="Y47"/>
  <c r="Y49"/>
  <c r="Y50"/>
  <c r="Y51"/>
  <c r="Y53"/>
  <c r="Y54"/>
  <c r="Y55"/>
  <c r="Y56"/>
  <c r="Y57"/>
  <c r="Y60"/>
  <c r="Y62"/>
  <c r="Y67"/>
  <c r="Y68"/>
  <c r="Y73"/>
  <c r="Y74"/>
  <c r="Y75"/>
  <c r="Y66" l="1"/>
  <c r="Y45"/>
  <c r="Y48"/>
  <c r="Y15"/>
  <c r="Y11" s="1"/>
  <c r="Y72"/>
  <c r="Y70" s="1"/>
  <c r="Y52"/>
  <c r="Y41"/>
  <c r="Y39" l="1"/>
  <c r="Y4" l="1"/>
  <c r="Y5" s="1"/>
  <c r="Y63" l="1"/>
  <c r="Y64" s="1"/>
</calcChain>
</file>

<file path=xl/sharedStrings.xml><?xml version="1.0" encoding="utf-8"?>
<sst xmlns="http://schemas.openxmlformats.org/spreadsheetml/2006/main" count="152" uniqueCount="69">
  <si>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</si>
  <si>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</si>
  <si>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</si>
  <si>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</si>
  <si>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</si>
  <si>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</si>
  <si>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</si>
  <si>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</si>
  <si>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</si>
  <si>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</si>
  <si>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</si>
  <si>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</si>
  <si>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</si>
  <si>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</si>
  <si>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</si>
  <si>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</si>
  <si>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</si>
  <si>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</si>
  <si>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</si>
  <si>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</si>
  <si>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</si>
  <si>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</si>
  <si>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</si>
  <si>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</si>
  <si>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</si>
  <si>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</si>
  <si>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</si>
  <si>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</si>
  <si>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</si>
  <si>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t>Recurso PMSP - Operação Man. Sist. Mun.Tran. Col.</t>
  </si>
  <si>
    <t>Recurso PMSP - Aumento Capital</t>
  </si>
  <si>
    <t>Outros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</si>
  <si>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</si>
  <si>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</si>
  <si>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</si>
  <si>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</si>
  <si>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</si>
  <si>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</si>
  <si>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</si>
  <si>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</si>
  <si>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</si>
  <si>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</si>
  <si>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</si>
  <si>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</si>
  <si>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</si>
  <si>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</si>
  <si>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</si>
  <si>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</si>
  <si>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</si>
  <si>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</si>
  <si>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</si>
  <si>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</si>
  <si>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</si>
  <si>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</si>
  <si>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</si>
  <si>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</si>
  <si>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</si>
  <si>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</si>
  <si>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</si>
  <si>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</si>
  <si>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</si>
  <si>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</si>
  <si>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seg</t>
  </si>
  <si>
    <t>ter</t>
  </si>
  <si>
    <t>Receita Emprést. / Devolução p/Sistema</t>
  </si>
  <si>
    <t>Real</t>
  </si>
  <si>
    <t>qua</t>
  </si>
  <si>
    <t>sex</t>
  </si>
  <si>
    <t>qui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</si>
</sst>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3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257175</xdr:rowOff>
    </xdr:from>
    <xdr:to>
      <xdr:col>8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5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3</xdr:col>
      <xdr:colOff>1057867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303901</xdr:rowOff>
    </xdr:from>
    <xdr:to>
      <xdr:col>5</xdr:col>
      <xdr:colOff>1048281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386925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X111"/>
  <sheetViews>
    <sheetView showGridLines="0" tabSelected="1" zoomScale="90" zoomScaleNormal="90" zoomScaleSheetLayoutView="50" workbookViewId="0">
      <pane xSplit="2" ySplit="5" topLeftCell="T6" activePane="bottomRight" state="frozen"/>
      <selection pane="topRight" activeCell="D1" sqref="D1"/>
      <selection pane="bottomLeft" activeCell="A6" sqref="A6"/>
      <selection pane="bottomRight" activeCell="X12" sqref="X12"/>
    </sheetView>
  </sheetViews>
  <sheetFormatPr defaultColWidth="9" defaultRowHeight="17"/>
  <cols>
    <col min="1" max="1" width="3.875" style="5" customWidth="1"/>
    <col min="2" max="2" width="56.625" style="4" customWidth="1"/>
    <col min="3" max="25" width="15.625" style="1" customWidth="1"/>
    <col min="26" max="26" width="11" style="1" bestFit="1" customWidth="1"/>
    <col min="27" max="27" width="11.125" style="1" bestFit="1" customWidth="1"/>
    <col min="28" max="16384" width="9" style="1"/>
  </cols>
  <sheetData>
    <row r="1" spans="1:27" s="10" customFormat="1" ht="25" customHeight="1">
      <c r="A1" s="41"/>
      <c r="B1" s="52" t="s">
        <v>60</v>
      </c>
      <c r="C1" s="51" t="s">
        <v>59</v>
      </c>
      <c r="D1" s="85">
        <v>42156</v>
      </c>
      <c r="E1" s="85">
        <v>42157</v>
      </c>
      <c r="F1" s="85">
        <v>42158</v>
      </c>
      <c r="G1" s="85">
        <v>42160</v>
      </c>
      <c r="H1" s="85">
        <v>42163</v>
      </c>
      <c r="I1" s="85">
        <v>42164</v>
      </c>
      <c r="J1" s="85">
        <v>42165</v>
      </c>
      <c r="K1" s="85">
        <v>42166</v>
      </c>
      <c r="L1" s="85">
        <v>42167</v>
      </c>
      <c r="M1" s="85">
        <v>42170</v>
      </c>
      <c r="N1" s="85">
        <v>42171</v>
      </c>
      <c r="O1" s="85">
        <v>42172</v>
      </c>
      <c r="P1" s="85">
        <v>42173</v>
      </c>
      <c r="Q1" s="85">
        <v>42174</v>
      </c>
      <c r="R1" s="85">
        <v>42177</v>
      </c>
      <c r="S1" s="85">
        <v>42178</v>
      </c>
      <c r="T1" s="85">
        <v>42179</v>
      </c>
      <c r="U1" s="85">
        <v>42180</v>
      </c>
      <c r="V1" s="85">
        <v>42181</v>
      </c>
      <c r="W1" s="85">
        <v>42184</v>
      </c>
      <c r="X1" s="85">
        <v>42185</v>
      </c>
      <c r="Y1" s="51" t="s">
        <v>59</v>
      </c>
    </row>
    <row r="2" spans="1:27" s="10" customFormat="1" ht="25" customHeight="1">
      <c r="A2" s="41"/>
      <c r="B2" s="89">
        <v>42156</v>
      </c>
      <c r="C2" s="50" t="s">
        <v>61</v>
      </c>
      <c r="D2" s="49" t="s">
        <v>62</v>
      </c>
      <c r="E2" s="49" t="s">
        <v>63</v>
      </c>
      <c r="F2" s="49" t="s">
        <v>66</v>
      </c>
      <c r="G2" s="49" t="s">
        <v>67</v>
      </c>
      <c r="H2" s="49" t="s">
        <v>62</v>
      </c>
      <c r="I2" s="49" t="s">
        <v>63</v>
      </c>
      <c r="J2" s="49" t="s">
        <v>66</v>
      </c>
      <c r="K2" s="49" t="s">
        <v>68</v>
      </c>
      <c r="L2" s="49" t="s">
        <v>67</v>
      </c>
      <c r="M2" s="49" t="s">
        <v>62</v>
      </c>
      <c r="N2" s="49" t="s">
        <v>63</v>
      </c>
      <c r="O2" s="49" t="s">
        <v>66</v>
      </c>
      <c r="P2" s="49" t="s">
        <v>68</v>
      </c>
      <c r="Q2" s="49" t="s">
        <v>67</v>
      </c>
      <c r="R2" s="49" t="s">
        <v>62</v>
      </c>
      <c r="S2" s="49" t="s">
        <v>63</v>
      </c>
      <c r="T2" s="49" t="s">
        <v>66</v>
      </c>
      <c r="U2" s="49" t="s">
        <v>68</v>
      </c>
      <c r="V2" s="49" t="s">
        <v>67</v>
      </c>
      <c r="W2" s="49" t="s">
        <v>62</v>
      </c>
      <c r="X2" s="49" t="s">
        <v>63</v>
      </c>
      <c r="Y2" s="50" t="s">
        <v>10</v>
      </c>
    </row>
    <row r="3" spans="1:27" s="8" customFormat="1" ht="25" customHeight="1" thickBot="1">
      <c r="A3" s="13"/>
      <c r="B3" s="5"/>
      <c r="C3" s="91">
        <v>42125</v>
      </c>
      <c r="D3" s="88" t="s">
        <v>65</v>
      </c>
      <c r="E3" s="88" t="s">
        <v>65</v>
      </c>
      <c r="F3" s="88" t="s">
        <v>65</v>
      </c>
      <c r="G3" s="88" t="s">
        <v>65</v>
      </c>
      <c r="H3" s="88" t="s">
        <v>65</v>
      </c>
      <c r="I3" s="88" t="s">
        <v>65</v>
      </c>
      <c r="J3" s="88" t="s">
        <v>65</v>
      </c>
      <c r="K3" s="88" t="s">
        <v>65</v>
      </c>
      <c r="L3" s="88" t="s">
        <v>65</v>
      </c>
      <c r="M3" s="88" t="s">
        <v>65</v>
      </c>
      <c r="N3" s="88" t="s">
        <v>65</v>
      </c>
      <c r="O3" s="88" t="s">
        <v>65</v>
      </c>
      <c r="P3" s="88" t="s">
        <v>65</v>
      </c>
      <c r="Q3" s="88" t="s">
        <v>65</v>
      </c>
      <c r="R3" s="88" t="s">
        <v>65</v>
      </c>
      <c r="S3" s="88" t="s">
        <v>65</v>
      </c>
      <c r="T3" s="88" t="s">
        <v>65</v>
      </c>
      <c r="U3" s="88" t="s">
        <v>65</v>
      </c>
      <c r="V3" s="88" t="s">
        <v>65</v>
      </c>
      <c r="W3" s="88" t="s">
        <v>65</v>
      </c>
      <c r="X3" s="88" t="s">
        <v>65</v>
      </c>
      <c r="Y3" s="48">
        <f>+X1</f>
        <v>42185</v>
      </c>
    </row>
    <row r="4" spans="1:27" s="2" customFormat="1" ht="25" customHeight="1">
      <c r="A4" s="25"/>
      <c r="B4" s="47" t="s">
        <v>58</v>
      </c>
      <c r="C4" s="84"/>
      <c r="D4" s="45">
        <v>2360291.1270000264</v>
      </c>
      <c r="E4" s="45">
        <v>4403342.0970000271</v>
      </c>
      <c r="F4" s="45">
        <v>4043294.6170000271</v>
      </c>
      <c r="G4" s="45">
        <v>3859096.5970000271</v>
      </c>
      <c r="H4" s="45">
        <v>8159579.7970000273</v>
      </c>
      <c r="I4" s="45">
        <v>1648933.017000027</v>
      </c>
      <c r="J4" s="45">
        <v>13147684.107000025</v>
      </c>
      <c r="K4" s="45">
        <v>3453438.7770000268</v>
      </c>
      <c r="L4" s="45">
        <v>8544703.8170000277</v>
      </c>
      <c r="M4" s="45">
        <v>5284704.6770000271</v>
      </c>
      <c r="N4" s="45">
        <v>3441425.0670000273</v>
      </c>
      <c r="O4" s="45">
        <v>3400482.3170000273</v>
      </c>
      <c r="P4" s="45">
        <v>3265242.4870000277</v>
      </c>
      <c r="Q4" s="45">
        <v>15118657.997000029</v>
      </c>
      <c r="R4" s="45">
        <v>8494029.4870000295</v>
      </c>
      <c r="S4" s="45">
        <v>8115026.6370000299</v>
      </c>
      <c r="T4" s="45">
        <v>7855285.6870000297</v>
      </c>
      <c r="U4" s="45">
        <v>7575419.75700003</v>
      </c>
      <c r="V4" s="45">
        <v>6817433.75700003</v>
      </c>
      <c r="W4" s="45">
        <v>10133588.327000029</v>
      </c>
      <c r="X4" s="45">
        <v>3535375.3770000301</v>
      </c>
      <c r="Y4" s="84">
        <f>+D4</f>
        <v>2360291.1270000264</v>
      </c>
    </row>
    <row r="5" spans="1:27" s="2" customFormat="1" ht="25" customHeight="1" thickBot="1">
      <c r="A5" s="25"/>
      <c r="B5" s="44" t="s">
        <v>57</v>
      </c>
      <c r="C5" s="83">
        <v>2360291.1270000264</v>
      </c>
      <c r="D5" s="42">
        <v>4403342.0970000271</v>
      </c>
      <c r="E5" s="42">
        <v>4043294.6170000271</v>
      </c>
      <c r="F5" s="42">
        <v>3859096.5970000271</v>
      </c>
      <c r="G5" s="42">
        <v>8159579.7970000273</v>
      </c>
      <c r="H5" s="42">
        <v>1648933.017000027</v>
      </c>
      <c r="I5" s="42">
        <v>13147684.107000025</v>
      </c>
      <c r="J5" s="42">
        <v>3453438.7770000268</v>
      </c>
      <c r="K5" s="42">
        <v>8544703.8170000277</v>
      </c>
      <c r="L5" s="42">
        <v>5284704.6770000271</v>
      </c>
      <c r="M5" s="42">
        <v>3441425.0670000273</v>
      </c>
      <c r="N5" s="42">
        <v>3400482.3170000273</v>
      </c>
      <c r="O5" s="42">
        <v>3265242.4870000277</v>
      </c>
      <c r="P5" s="42">
        <v>15118657.997000029</v>
      </c>
      <c r="Q5" s="42">
        <v>8494029.4870000295</v>
      </c>
      <c r="R5" s="42">
        <v>8115026.6370000299</v>
      </c>
      <c r="S5" s="42">
        <v>7855285.6870000297</v>
      </c>
      <c r="T5" s="42">
        <v>7575419.75700003</v>
      </c>
      <c r="U5" s="42">
        <v>6817433.75700003</v>
      </c>
      <c r="V5" s="42">
        <v>10133588.327000029</v>
      </c>
      <c r="W5" s="42">
        <v>3535375.3770000301</v>
      </c>
      <c r="X5" s="42">
        <v>1109655.7570000305</v>
      </c>
      <c r="Y5" s="83">
        <f t="shared" ref="Y5" si="0">+Y4+Y11-Y39+Y37</f>
        <v>1109655.7570000291</v>
      </c>
    </row>
    <row r="6" spans="1:27" s="81" customFormat="1" ht="25" customHeight="1" thickBot="1">
      <c r="C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2"/>
    </row>
    <row r="7" spans="1:27" s="13" customFormat="1" ht="25" customHeight="1">
      <c r="B7" s="80" t="s">
        <v>56</v>
      </c>
      <c r="C7" s="46"/>
      <c r="D7" s="79">
        <v>41111.579999999994</v>
      </c>
      <c r="E7" s="79">
        <v>41063.65</v>
      </c>
      <c r="F7" s="79">
        <v>41255.24</v>
      </c>
      <c r="G7" s="79">
        <v>40780.93</v>
      </c>
      <c r="H7" s="79">
        <v>103798.5</v>
      </c>
      <c r="I7" s="79">
        <v>105184.67</v>
      </c>
      <c r="J7" s="79">
        <v>97220.099999999991</v>
      </c>
      <c r="K7" s="79">
        <v>129434.23</v>
      </c>
      <c r="L7" s="79">
        <v>129619.81</v>
      </c>
      <c r="M7" s="79">
        <v>134324.07</v>
      </c>
      <c r="N7" s="79">
        <v>45662.460000000006</v>
      </c>
      <c r="O7" s="79">
        <v>44591.799999999996</v>
      </c>
      <c r="P7" s="79">
        <v>45021.51</v>
      </c>
      <c r="Q7" s="79">
        <v>94028.64</v>
      </c>
      <c r="R7" s="79">
        <v>14062.66</v>
      </c>
      <c r="S7" s="79">
        <v>17074.68</v>
      </c>
      <c r="T7" s="79">
        <v>21721.399999999998</v>
      </c>
      <c r="U7" s="79">
        <v>18340.760000000002</v>
      </c>
      <c r="V7" s="79">
        <v>17600.59</v>
      </c>
      <c r="W7" s="79">
        <v>20999.8</v>
      </c>
      <c r="X7" s="79">
        <v>10645.81</v>
      </c>
      <c r="Y7" s="46">
        <v>10645.81</v>
      </c>
    </row>
    <row r="8" spans="1:27" s="13" customFormat="1" ht="25" customHeight="1">
      <c r="B8" s="78" t="s">
        <v>55</v>
      </c>
      <c r="C8" s="77"/>
      <c r="D8" s="76">
        <v>2999116.08</v>
      </c>
      <c r="E8" s="76">
        <v>3038946.57</v>
      </c>
      <c r="F8" s="76">
        <v>2905790.12</v>
      </c>
      <c r="G8" s="76">
        <v>7222813.4400000004</v>
      </c>
      <c r="H8" s="76">
        <v>650491.49</v>
      </c>
      <c r="I8" s="76">
        <v>12157518.970000001</v>
      </c>
      <c r="J8" s="76">
        <v>2544647.7999999998</v>
      </c>
      <c r="K8" s="76">
        <v>4116715.7600000002</v>
      </c>
      <c r="L8" s="76">
        <v>4295426.8999999994</v>
      </c>
      <c r="M8" s="76">
        <v>2461797.88</v>
      </c>
      <c r="N8" s="76">
        <v>2543253.83</v>
      </c>
      <c r="O8" s="76">
        <v>2485832.16</v>
      </c>
      <c r="P8" s="76">
        <v>10384954.67</v>
      </c>
      <c r="Q8" s="76">
        <v>3711156.24</v>
      </c>
      <c r="R8" s="76">
        <v>3411383.17</v>
      </c>
      <c r="S8" s="76">
        <v>3183374.5599999996</v>
      </c>
      <c r="T8" s="76">
        <v>2953457.3499999996</v>
      </c>
      <c r="U8" s="76">
        <v>2201419.29</v>
      </c>
      <c r="V8" s="76">
        <v>5665645.9399999995</v>
      </c>
      <c r="W8" s="76">
        <v>2733831.06</v>
      </c>
      <c r="X8" s="76">
        <v>316293.92</v>
      </c>
      <c r="Y8" s="77">
        <v>316293.92</v>
      </c>
    </row>
    <row r="9" spans="1:27" s="13" customFormat="1" ht="25" customHeight="1" thickBot="1">
      <c r="B9" s="75" t="s">
        <v>54</v>
      </c>
      <c r="C9" s="74"/>
      <c r="D9" s="73">
        <v>1363113.52</v>
      </c>
      <c r="E9" s="73">
        <v>963283.48</v>
      </c>
      <c r="F9" s="73">
        <v>912050.77</v>
      </c>
      <c r="G9" s="73">
        <v>895985.35</v>
      </c>
      <c r="H9" s="73">
        <v>894642.95000000007</v>
      </c>
      <c r="I9" s="73">
        <v>884980.04999999993</v>
      </c>
      <c r="J9" s="73">
        <v>811570.74</v>
      </c>
      <c r="K9" s="73">
        <v>4298552.5600000005</v>
      </c>
      <c r="L9" s="73">
        <v>859656.7</v>
      </c>
      <c r="M9" s="73">
        <v>845301.85</v>
      </c>
      <c r="N9" s="73">
        <v>811564.76</v>
      </c>
      <c r="O9" s="73">
        <v>734817.46</v>
      </c>
      <c r="P9" s="73">
        <v>4688680.7799999993</v>
      </c>
      <c r="Q9" s="73">
        <v>4688844.84</v>
      </c>
      <c r="R9" s="73">
        <v>4689581.04</v>
      </c>
      <c r="S9" s="73">
        <v>4654836.6800000006</v>
      </c>
      <c r="T9" s="73">
        <v>4600241.3599999994</v>
      </c>
      <c r="U9" s="73">
        <v>4597673.37</v>
      </c>
      <c r="V9" s="73">
        <v>4450341.46</v>
      </c>
      <c r="W9" s="73">
        <v>780544.18</v>
      </c>
      <c r="X9" s="73">
        <v>782715.69</v>
      </c>
      <c r="Y9" s="74">
        <v>782715.69</v>
      </c>
      <c r="AA9" s="49"/>
    </row>
    <row r="10" spans="1:27" s="10" customFormat="1" ht="25" customHeight="1" thickBot="1">
      <c r="A10" s="41"/>
      <c r="B10" s="72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7" s="2" customFormat="1" ht="25" customHeight="1">
      <c r="A11" s="25"/>
      <c r="B11" s="24" t="s">
        <v>53</v>
      </c>
      <c r="C11" s="23">
        <v>0</v>
      </c>
      <c r="D11" s="22">
        <v>5057299.32</v>
      </c>
      <c r="E11" s="22">
        <v>45149.21</v>
      </c>
      <c r="F11" s="22">
        <v>7874.0700000000006</v>
      </c>
      <c r="G11" s="22">
        <v>5730892.2599999998</v>
      </c>
      <c r="H11" s="22">
        <v>73363.210000000006</v>
      </c>
      <c r="I11" s="22">
        <v>11972408.219999999</v>
      </c>
      <c r="J11" s="22">
        <v>9772.260000000002</v>
      </c>
      <c r="K11" s="22">
        <v>5554039.3799999999</v>
      </c>
      <c r="L11" s="22">
        <v>442502.85999999993</v>
      </c>
      <c r="M11" s="22">
        <v>1079608.8400000001</v>
      </c>
      <c r="N11" s="22">
        <v>23787.940000000002</v>
      </c>
      <c r="O11" s="22">
        <v>11149.91</v>
      </c>
      <c r="P11" s="22">
        <v>12009451.210000001</v>
      </c>
      <c r="Q11" s="22">
        <v>144987.71000000002</v>
      </c>
      <c r="R11" s="22">
        <v>26374.58</v>
      </c>
      <c r="S11" s="22">
        <v>15019.460000000001</v>
      </c>
      <c r="T11" s="22">
        <v>12886.730000000001</v>
      </c>
      <c r="U11" s="22">
        <v>8352.8100000000013</v>
      </c>
      <c r="V11" s="22">
        <v>3598997.81</v>
      </c>
      <c r="W11" s="22">
        <v>13051.52</v>
      </c>
      <c r="X11" s="22">
        <v>19856.66</v>
      </c>
      <c r="Y11" s="23">
        <f t="shared" ref="Y11" si="1">+Y12+Y13+Y14+Y15+Y34+Y35</f>
        <v>45856825.969999999</v>
      </c>
    </row>
    <row r="12" spans="1:27" s="3" customFormat="1" ht="25" customHeight="1">
      <c r="A12" s="13"/>
      <c r="B12" s="39" t="s">
        <v>52</v>
      </c>
      <c r="C12" s="38"/>
      <c r="D12" s="36">
        <v>3432.39</v>
      </c>
      <c r="E12" s="36">
        <v>3432.39</v>
      </c>
      <c r="F12" s="36">
        <v>3432.39</v>
      </c>
      <c r="G12" s="36">
        <v>3432</v>
      </c>
      <c r="H12" s="36">
        <v>6796.14</v>
      </c>
      <c r="I12" s="36">
        <v>7047.7800000000007</v>
      </c>
      <c r="J12" s="36">
        <v>3546.78</v>
      </c>
      <c r="K12" s="36">
        <v>7093.56</v>
      </c>
      <c r="L12" s="36">
        <v>10640.34</v>
      </c>
      <c r="M12" s="36">
        <v>3546.78</v>
      </c>
      <c r="N12" s="36">
        <v>3546.78</v>
      </c>
      <c r="O12" s="36">
        <v>3546.78</v>
      </c>
      <c r="P12" s="36">
        <v>3546.78</v>
      </c>
      <c r="Q12" s="36">
        <v>10640.34</v>
      </c>
      <c r="R12" s="36">
        <v>3546.78</v>
      </c>
      <c r="S12" s="36">
        <v>3546.78</v>
      </c>
      <c r="T12" s="36">
        <v>3546.78</v>
      </c>
      <c r="U12" s="36">
        <v>3546.78</v>
      </c>
      <c r="V12" s="36">
        <v>10640.34</v>
      </c>
      <c r="W12" s="36">
        <v>3546.78</v>
      </c>
      <c r="X12" s="36">
        <v>3546.78</v>
      </c>
      <c r="Y12" s="38">
        <f>SUM($D12:X12)</f>
        <v>105602.24999999999</v>
      </c>
    </row>
    <row r="13" spans="1:27" s="3" customFormat="1" ht="25" customHeight="1">
      <c r="A13" s="13"/>
      <c r="B13" s="39" t="s">
        <v>51</v>
      </c>
      <c r="C13" s="38"/>
      <c r="D13" s="36">
        <v>0</v>
      </c>
      <c r="E13" s="36">
        <v>0</v>
      </c>
      <c r="F13" s="36">
        <v>216.71</v>
      </c>
      <c r="G13" s="36">
        <v>1157193.3600000001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738526.88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8">
        <f>SUM($D13:X13)</f>
        <v>1895936.9500000002</v>
      </c>
    </row>
    <row r="14" spans="1:27" s="3" customFormat="1" ht="25" customHeight="1">
      <c r="A14" s="13"/>
      <c r="B14" s="39" t="s">
        <v>50</v>
      </c>
      <c r="C14" s="38"/>
      <c r="D14" s="36">
        <v>2768.5</v>
      </c>
      <c r="E14" s="36">
        <v>7035</v>
      </c>
      <c r="F14" s="36">
        <v>3153.5</v>
      </c>
      <c r="G14" s="36">
        <v>3153.5</v>
      </c>
      <c r="H14" s="36">
        <v>0</v>
      </c>
      <c r="I14" s="36">
        <v>13667.5</v>
      </c>
      <c r="J14" s="36">
        <v>2586.5</v>
      </c>
      <c r="K14" s="36">
        <v>3510.5</v>
      </c>
      <c r="L14" s="36">
        <v>3500</v>
      </c>
      <c r="M14" s="36">
        <v>331551.5</v>
      </c>
      <c r="N14" s="36">
        <v>8190</v>
      </c>
      <c r="O14" s="36">
        <v>3104.5</v>
      </c>
      <c r="P14" s="36">
        <v>3367</v>
      </c>
      <c r="Q14" s="36">
        <v>3125.5</v>
      </c>
      <c r="R14" s="36">
        <v>3164</v>
      </c>
      <c r="S14" s="36">
        <v>7339.5</v>
      </c>
      <c r="T14" s="36">
        <v>3622.5</v>
      </c>
      <c r="U14" s="36">
        <v>2901.5</v>
      </c>
      <c r="V14" s="36">
        <v>2842</v>
      </c>
      <c r="W14" s="36">
        <v>2971.5</v>
      </c>
      <c r="X14" s="36">
        <v>7143.5</v>
      </c>
      <c r="Y14" s="38">
        <f>SUM($D14:X14)</f>
        <v>418698</v>
      </c>
    </row>
    <row r="15" spans="1:27" s="3" customFormat="1" ht="25" customHeight="1">
      <c r="A15" s="13"/>
      <c r="B15" s="39" t="s">
        <v>49</v>
      </c>
      <c r="C15" s="38"/>
      <c r="D15" s="36">
        <v>551098.42999999993</v>
      </c>
      <c r="E15" s="36">
        <v>34681.82</v>
      </c>
      <c r="F15" s="36">
        <v>1071.47</v>
      </c>
      <c r="G15" s="36">
        <v>104279.13</v>
      </c>
      <c r="H15" s="36">
        <v>66567.070000000007</v>
      </c>
      <c r="I15" s="36">
        <v>2277.59</v>
      </c>
      <c r="J15" s="36">
        <v>3638.9800000000005</v>
      </c>
      <c r="K15" s="36">
        <v>43435.32</v>
      </c>
      <c r="L15" s="36">
        <v>428362.5199999999</v>
      </c>
      <c r="M15" s="36">
        <v>5983.6799999999994</v>
      </c>
      <c r="N15" s="36">
        <v>12051.16</v>
      </c>
      <c r="O15" s="36">
        <v>4498.63</v>
      </c>
      <c r="P15" s="36">
        <v>2537.4299999999998</v>
      </c>
      <c r="Q15" s="36">
        <v>131221.87000000002</v>
      </c>
      <c r="R15" s="36">
        <v>19663.800000000003</v>
      </c>
      <c r="S15" s="36">
        <v>4133.18</v>
      </c>
      <c r="T15" s="36">
        <v>5717.4500000000007</v>
      </c>
      <c r="U15" s="36">
        <v>1904.53</v>
      </c>
      <c r="V15" s="36">
        <v>85515.47</v>
      </c>
      <c r="W15" s="36">
        <v>6533.24</v>
      </c>
      <c r="X15" s="36">
        <v>9166.3799999999992</v>
      </c>
      <c r="Y15" s="38">
        <f t="shared" ref="Y15" si="2">SUM(Y16:Y33)</f>
        <v>1524339.1499999997</v>
      </c>
    </row>
    <row r="16" spans="1:27" s="3" customFormat="1" ht="25" customHeight="1">
      <c r="A16" s="71"/>
      <c r="B16" s="70" t="s">
        <v>48</v>
      </c>
      <c r="C16" s="68"/>
      <c r="D16" s="69">
        <v>370.51</v>
      </c>
      <c r="E16" s="69">
        <v>226.92</v>
      </c>
      <c r="F16" s="69">
        <v>294.2</v>
      </c>
      <c r="G16" s="69">
        <v>533.23</v>
      </c>
      <c r="H16" s="69">
        <v>1138.01</v>
      </c>
      <c r="I16" s="69">
        <v>337.96</v>
      </c>
      <c r="J16" s="69">
        <v>425.72</v>
      </c>
      <c r="K16" s="69">
        <v>362.96</v>
      </c>
      <c r="L16" s="69">
        <v>572.41</v>
      </c>
      <c r="M16" s="69">
        <v>664.53</v>
      </c>
      <c r="N16" s="69">
        <v>368.2</v>
      </c>
      <c r="O16" s="69">
        <v>444.59</v>
      </c>
      <c r="P16" s="69">
        <v>557.42999999999995</v>
      </c>
      <c r="Q16" s="69">
        <v>716.91</v>
      </c>
      <c r="R16" s="69">
        <v>1106.3399999999999</v>
      </c>
      <c r="S16" s="69">
        <v>929.18</v>
      </c>
      <c r="T16" s="69">
        <v>1039.52</v>
      </c>
      <c r="U16" s="69">
        <v>1188.53</v>
      </c>
      <c r="V16" s="69">
        <v>1322.27</v>
      </c>
      <c r="W16" s="69">
        <v>2993.21</v>
      </c>
      <c r="X16" s="69">
        <v>452.18</v>
      </c>
      <c r="Y16" s="68">
        <f>SUM($D16:X16)</f>
        <v>16044.810000000001</v>
      </c>
    </row>
    <row r="17" spans="1:25" s="3" customFormat="1" ht="25" customHeight="1">
      <c r="A17" s="71"/>
      <c r="B17" s="70" t="s">
        <v>47</v>
      </c>
      <c r="C17" s="68"/>
      <c r="D17" s="69">
        <v>1536</v>
      </c>
      <c r="E17" s="69">
        <v>2596.46</v>
      </c>
      <c r="F17" s="69">
        <v>725.74</v>
      </c>
      <c r="G17" s="69">
        <v>434.3</v>
      </c>
      <c r="H17" s="69">
        <v>63429.06</v>
      </c>
      <c r="I17" s="69">
        <v>1933.15</v>
      </c>
      <c r="J17" s="69">
        <v>3213.26</v>
      </c>
      <c r="K17" s="69">
        <v>32167.02</v>
      </c>
      <c r="L17" s="69">
        <v>1523.19</v>
      </c>
      <c r="M17" s="69">
        <v>5319.15</v>
      </c>
      <c r="N17" s="69">
        <v>315.8799999999992</v>
      </c>
      <c r="O17" s="69">
        <v>1240.8</v>
      </c>
      <c r="P17" s="69">
        <v>1980</v>
      </c>
      <c r="Q17" s="69">
        <v>50078.22</v>
      </c>
      <c r="R17" s="69">
        <v>1848</v>
      </c>
      <c r="S17" s="69">
        <v>3204</v>
      </c>
      <c r="T17" s="69">
        <v>4677.93</v>
      </c>
      <c r="U17" s="69">
        <v>716</v>
      </c>
      <c r="V17" s="69">
        <v>0</v>
      </c>
      <c r="W17" s="69">
        <v>3540</v>
      </c>
      <c r="X17" s="69">
        <v>6937.6799999999994</v>
      </c>
      <c r="Y17" s="68">
        <f>SUM($D17:X17)</f>
        <v>187415.83999999997</v>
      </c>
    </row>
    <row r="18" spans="1:25" s="3" customFormat="1" ht="25" customHeight="1">
      <c r="A18" s="71"/>
      <c r="B18" s="70" t="s">
        <v>46</v>
      </c>
      <c r="C18" s="68"/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8">
        <f>SUM($D18:X18)</f>
        <v>0</v>
      </c>
    </row>
    <row r="19" spans="1:25" s="3" customFormat="1" ht="25" customHeight="1">
      <c r="A19" s="71"/>
      <c r="B19" s="70" t="s">
        <v>45</v>
      </c>
      <c r="C19" s="68"/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9">
        <v>0</v>
      </c>
      <c r="Y19" s="68">
        <f>SUM($D19:X19)</f>
        <v>0</v>
      </c>
    </row>
    <row r="20" spans="1:25" s="3" customFormat="1" ht="25" customHeight="1">
      <c r="A20" s="71"/>
      <c r="B20" s="70" t="s">
        <v>44</v>
      </c>
      <c r="C20" s="68"/>
      <c r="D20" s="69">
        <v>520628.66</v>
      </c>
      <c r="E20" s="69">
        <v>31858.44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0</v>
      </c>
      <c r="W20" s="69">
        <v>0</v>
      </c>
      <c r="X20" s="69">
        <v>0</v>
      </c>
      <c r="Y20" s="68">
        <f>SUM($D20:X20)</f>
        <v>552487.1</v>
      </c>
    </row>
    <row r="21" spans="1:25" s="3" customFormat="1" ht="25" customHeight="1">
      <c r="A21" s="71"/>
      <c r="B21" s="70" t="s">
        <v>43</v>
      </c>
      <c r="C21" s="68"/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11203.03</v>
      </c>
      <c r="S21" s="69">
        <v>0</v>
      </c>
      <c r="T21" s="69">
        <v>0</v>
      </c>
      <c r="U21" s="69">
        <v>0</v>
      </c>
      <c r="V21" s="69">
        <v>0</v>
      </c>
      <c r="W21" s="69">
        <v>0</v>
      </c>
      <c r="X21" s="69">
        <v>0</v>
      </c>
      <c r="Y21" s="68">
        <f>SUM($D21:X21)</f>
        <v>11203.03</v>
      </c>
    </row>
    <row r="22" spans="1:25" s="3" customFormat="1" ht="25" customHeight="1">
      <c r="A22" s="71"/>
      <c r="B22" s="70" t="s">
        <v>42</v>
      </c>
      <c r="C22" s="68"/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69">
        <v>0</v>
      </c>
      <c r="U22" s="69">
        <v>0</v>
      </c>
      <c r="V22" s="69">
        <v>0</v>
      </c>
      <c r="W22" s="69">
        <v>0</v>
      </c>
      <c r="X22" s="69">
        <v>0</v>
      </c>
      <c r="Y22" s="68">
        <f>SUM($D22:X22)</f>
        <v>0</v>
      </c>
    </row>
    <row r="23" spans="1:25" s="3" customFormat="1" ht="25" customHeight="1">
      <c r="A23" s="71"/>
      <c r="B23" s="70" t="s">
        <v>41</v>
      </c>
      <c r="C23" s="68"/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8">
        <f>SUM($D23:X23)</f>
        <v>0</v>
      </c>
    </row>
    <row r="24" spans="1:25" s="3" customFormat="1" ht="25" customHeight="1">
      <c r="A24" s="71"/>
      <c r="B24" s="70" t="s">
        <v>40</v>
      </c>
      <c r="C24" s="68"/>
      <c r="D24" s="69">
        <v>28563.17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0</v>
      </c>
      <c r="K24" s="69">
        <v>0</v>
      </c>
      <c r="L24" s="69">
        <v>0</v>
      </c>
      <c r="M24" s="69">
        <v>0</v>
      </c>
      <c r="N24" s="69">
        <v>11238.42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0</v>
      </c>
      <c r="W24" s="69">
        <v>0</v>
      </c>
      <c r="X24" s="69">
        <v>0</v>
      </c>
      <c r="Y24" s="68">
        <f>SUM($D24:X24)</f>
        <v>39801.589999999997</v>
      </c>
    </row>
    <row r="25" spans="1:25" s="3" customFormat="1" ht="25" customHeight="1">
      <c r="A25" s="71"/>
      <c r="B25" s="70" t="s">
        <v>39</v>
      </c>
      <c r="C25" s="68"/>
      <c r="D25" s="69">
        <v>0</v>
      </c>
      <c r="E25" s="69">
        <v>0</v>
      </c>
      <c r="F25" s="69">
        <v>0</v>
      </c>
      <c r="G25" s="69">
        <v>103311.6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0</v>
      </c>
      <c r="W25" s="69">
        <v>0</v>
      </c>
      <c r="X25" s="69">
        <v>0</v>
      </c>
      <c r="Y25" s="68">
        <f>SUM($D25:X25)</f>
        <v>103311.6</v>
      </c>
    </row>
    <row r="26" spans="1:25" s="3" customFormat="1" ht="25" customHeight="1">
      <c r="A26" s="71"/>
      <c r="B26" s="70" t="s">
        <v>38</v>
      </c>
      <c r="C26" s="68"/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</v>
      </c>
      <c r="K26" s="69">
        <v>0</v>
      </c>
      <c r="L26" s="69">
        <v>422587.19999999995</v>
      </c>
      <c r="M26" s="69">
        <v>0</v>
      </c>
      <c r="N26" s="69">
        <v>0</v>
      </c>
      <c r="O26" s="69">
        <v>0</v>
      </c>
      <c r="P26" s="69">
        <v>0</v>
      </c>
      <c r="Q26" s="69">
        <v>80283.7</v>
      </c>
      <c r="R26" s="69">
        <v>0</v>
      </c>
      <c r="S26" s="69">
        <v>0</v>
      </c>
      <c r="T26" s="69">
        <v>0</v>
      </c>
      <c r="U26" s="69">
        <v>0</v>
      </c>
      <c r="V26" s="69">
        <v>84193.2</v>
      </c>
      <c r="W26" s="69">
        <v>0</v>
      </c>
      <c r="X26" s="69">
        <v>0</v>
      </c>
      <c r="Y26" s="68">
        <f>SUM($D26:X26)</f>
        <v>587064.1</v>
      </c>
    </row>
    <row r="27" spans="1:25" s="3" customFormat="1" ht="25" customHeight="1">
      <c r="A27" s="71"/>
      <c r="B27" s="70" t="s">
        <v>37</v>
      </c>
      <c r="C27" s="68"/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6.48</v>
      </c>
      <c r="J27" s="69">
        <v>0</v>
      </c>
      <c r="K27" s="69">
        <v>0</v>
      </c>
      <c r="L27" s="69">
        <v>21</v>
      </c>
      <c r="M27" s="69">
        <v>0</v>
      </c>
      <c r="N27" s="69">
        <v>128.66</v>
      </c>
      <c r="O27" s="69">
        <v>13.24</v>
      </c>
      <c r="P27" s="69">
        <v>0</v>
      </c>
      <c r="Q27" s="69">
        <v>142</v>
      </c>
      <c r="R27" s="69">
        <v>0.5</v>
      </c>
      <c r="S27" s="69">
        <v>0</v>
      </c>
      <c r="T27" s="69">
        <v>0</v>
      </c>
      <c r="U27" s="69">
        <v>0</v>
      </c>
      <c r="V27" s="69">
        <v>0</v>
      </c>
      <c r="W27" s="69">
        <v>0.03</v>
      </c>
      <c r="X27" s="69">
        <v>222.26</v>
      </c>
      <c r="Y27" s="68">
        <f>SUM($D27:X27)</f>
        <v>534.16999999999996</v>
      </c>
    </row>
    <row r="28" spans="1:25" s="3" customFormat="1" ht="25" customHeight="1">
      <c r="A28" s="71"/>
      <c r="B28" s="70" t="s">
        <v>36</v>
      </c>
      <c r="C28" s="68"/>
      <c r="D28" s="69">
        <v>0.09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69">
        <v>0</v>
      </c>
      <c r="W28" s="69">
        <v>0</v>
      </c>
      <c r="X28" s="69">
        <v>0</v>
      </c>
      <c r="Y28" s="68">
        <f>SUM($D28:X28)</f>
        <v>0.09</v>
      </c>
    </row>
    <row r="29" spans="1:25" s="3" customFormat="1" ht="25" customHeight="1">
      <c r="A29" s="71"/>
      <c r="B29" s="70" t="s">
        <v>35</v>
      </c>
      <c r="C29" s="68"/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9">
        <v>0</v>
      </c>
      <c r="Y29" s="68">
        <f>SUM($D29:X29)</f>
        <v>0</v>
      </c>
    </row>
    <row r="30" spans="1:25" s="3" customFormat="1" ht="25" customHeight="1">
      <c r="A30" s="71"/>
      <c r="B30" s="70" t="s">
        <v>34</v>
      </c>
      <c r="C30" s="68"/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0</v>
      </c>
      <c r="X30" s="69">
        <v>0</v>
      </c>
      <c r="Y30" s="68">
        <f>SUM($D30:X30)</f>
        <v>0</v>
      </c>
    </row>
    <row r="31" spans="1:25" s="3" customFormat="1" ht="25" customHeight="1">
      <c r="A31" s="71"/>
      <c r="B31" s="70" t="s">
        <v>33</v>
      </c>
      <c r="C31" s="68"/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0</v>
      </c>
      <c r="X31" s="69">
        <v>0</v>
      </c>
      <c r="Y31" s="68">
        <f>SUM($D31:X31)</f>
        <v>0</v>
      </c>
    </row>
    <row r="32" spans="1:25" s="3" customFormat="1" ht="25" customHeight="1">
      <c r="A32" s="71"/>
      <c r="B32" s="70" t="s">
        <v>32</v>
      </c>
      <c r="C32" s="68"/>
      <c r="D32" s="69">
        <v>0</v>
      </c>
      <c r="E32" s="69">
        <v>0</v>
      </c>
      <c r="F32" s="69">
        <v>0</v>
      </c>
      <c r="G32" s="69">
        <v>0</v>
      </c>
      <c r="H32" s="69">
        <v>2000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2800</v>
      </c>
      <c r="P32" s="69">
        <v>0</v>
      </c>
      <c r="Q32" s="69">
        <v>0</v>
      </c>
      <c r="R32" s="69">
        <v>5505.93</v>
      </c>
      <c r="S32" s="69">
        <v>0</v>
      </c>
      <c r="T32" s="69">
        <v>0</v>
      </c>
      <c r="U32" s="69">
        <v>0</v>
      </c>
      <c r="V32" s="69">
        <v>0</v>
      </c>
      <c r="W32" s="69">
        <v>0</v>
      </c>
      <c r="X32" s="69">
        <v>1554.26</v>
      </c>
      <c r="Y32" s="68">
        <f>SUM($D32:X32)</f>
        <v>11860.19</v>
      </c>
    </row>
    <row r="33" spans="1:25" s="3" customFormat="1" ht="25" customHeight="1">
      <c r="A33" s="71"/>
      <c r="B33" s="70" t="s">
        <v>31</v>
      </c>
      <c r="C33" s="68"/>
      <c r="D33" s="69">
        <v>0</v>
      </c>
      <c r="E33" s="69">
        <v>0</v>
      </c>
      <c r="F33" s="69">
        <v>51.53</v>
      </c>
      <c r="G33" s="69">
        <v>0</v>
      </c>
      <c r="H33" s="69">
        <v>0</v>
      </c>
      <c r="I33" s="69">
        <v>0</v>
      </c>
      <c r="J33" s="69">
        <v>0</v>
      </c>
      <c r="K33" s="69">
        <v>10905.34</v>
      </c>
      <c r="L33" s="69">
        <v>3658.72</v>
      </c>
      <c r="M33" s="69">
        <v>0</v>
      </c>
      <c r="N33" s="69">
        <v>0</v>
      </c>
      <c r="O33" s="69">
        <v>0</v>
      </c>
      <c r="P33" s="69">
        <v>0</v>
      </c>
      <c r="Q33" s="69">
        <v>1.04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0</v>
      </c>
      <c r="X33" s="69">
        <v>0</v>
      </c>
      <c r="Y33" s="68">
        <f>SUM($D33:X33)</f>
        <v>14616.630000000001</v>
      </c>
    </row>
    <row r="34" spans="1:25" s="3" customFormat="1" ht="25" customHeight="1">
      <c r="A34" s="13"/>
      <c r="B34" s="39" t="s">
        <v>30</v>
      </c>
      <c r="C34" s="38"/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8">
        <f>SUM($D34:X34)</f>
        <v>0</v>
      </c>
    </row>
    <row r="35" spans="1:25" s="3" customFormat="1" ht="25" customHeight="1" thickBot="1">
      <c r="A35" s="13"/>
      <c r="B35" s="35" t="s">
        <v>29</v>
      </c>
      <c r="C35" s="34"/>
      <c r="D35" s="32">
        <v>4500000</v>
      </c>
      <c r="E35" s="32">
        <v>0</v>
      </c>
      <c r="F35" s="32">
        <v>0</v>
      </c>
      <c r="G35" s="32">
        <v>4462834.2699999996</v>
      </c>
      <c r="H35" s="32">
        <v>0</v>
      </c>
      <c r="I35" s="32">
        <v>11949415.35</v>
      </c>
      <c r="J35" s="32">
        <v>0</v>
      </c>
      <c r="K35" s="32">
        <v>5500000</v>
      </c>
      <c r="L35" s="32">
        <v>0</v>
      </c>
      <c r="M35" s="32">
        <v>0</v>
      </c>
      <c r="N35" s="32">
        <v>0</v>
      </c>
      <c r="O35" s="32">
        <v>0</v>
      </c>
      <c r="P35" s="32">
        <v>12000000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3500000</v>
      </c>
      <c r="W35" s="32">
        <v>0</v>
      </c>
      <c r="X35" s="32">
        <v>0</v>
      </c>
      <c r="Y35" s="34">
        <f>SUM($D35:X35)</f>
        <v>41912249.619999997</v>
      </c>
    </row>
    <row r="36" spans="1:25" s="64" customFormat="1" ht="25" customHeight="1" thickBot="1">
      <c r="A36" s="67"/>
      <c r="B36" s="66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</row>
    <row r="37" spans="1:25" s="3" customFormat="1" ht="25" customHeight="1" thickBot="1">
      <c r="A37" s="13"/>
      <c r="B37" s="63" t="s">
        <v>64</v>
      </c>
      <c r="C37" s="92">
        <v>0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2">
        <v>0</v>
      </c>
    </row>
    <row r="38" spans="1:25" s="2" customFormat="1" ht="25" customHeight="1" thickBot="1">
      <c r="A38" s="25"/>
      <c r="B38" s="60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</row>
    <row r="39" spans="1:25" s="2" customFormat="1" ht="25" customHeight="1" thickBot="1">
      <c r="A39" s="25"/>
      <c r="B39" s="31" t="s">
        <v>4</v>
      </c>
      <c r="C39" s="30"/>
      <c r="D39" s="29">
        <v>3014248.3499999996</v>
      </c>
      <c r="E39" s="29">
        <v>405196.68999999994</v>
      </c>
      <c r="F39" s="29">
        <v>192072.09</v>
      </c>
      <c r="G39" s="29">
        <v>1430409.0599999996</v>
      </c>
      <c r="H39" s="29">
        <v>6584009.9900000002</v>
      </c>
      <c r="I39" s="29">
        <v>473657.12999999995</v>
      </c>
      <c r="J39" s="29">
        <v>9704017.589999998</v>
      </c>
      <c r="K39" s="29">
        <v>462774.33999999997</v>
      </c>
      <c r="L39" s="29">
        <v>3702502</v>
      </c>
      <c r="M39" s="29">
        <v>2922888.4499999997</v>
      </c>
      <c r="N39" s="29">
        <v>64730.69</v>
      </c>
      <c r="O39" s="29">
        <v>146389.74</v>
      </c>
      <c r="P39" s="29">
        <v>156035.70000000001</v>
      </c>
      <c r="Q39" s="29">
        <v>6769616.2199999997</v>
      </c>
      <c r="R39" s="29">
        <v>405377.43000000005</v>
      </c>
      <c r="S39" s="29">
        <v>274760.40999999997</v>
      </c>
      <c r="T39" s="29">
        <v>292752.66000000003</v>
      </c>
      <c r="U39" s="29">
        <v>766338.80999999994</v>
      </c>
      <c r="V39" s="29">
        <v>282843.24</v>
      </c>
      <c r="W39" s="29">
        <v>6611264.4699999988</v>
      </c>
      <c r="X39" s="29">
        <v>2445576.2799999998</v>
      </c>
      <c r="Y39" s="30">
        <f t="shared" ref="Y39" si="3">+Y41+Y45+Y48+Y52</f>
        <v>47107461.339999996</v>
      </c>
    </row>
    <row r="40" spans="1:25" s="10" customFormat="1" ht="25" customHeight="1" thickBot="1">
      <c r="A40" s="41"/>
      <c r="B40" s="40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s="2" customFormat="1" ht="25" customHeight="1">
      <c r="A41" s="25"/>
      <c r="B41" s="24" t="s">
        <v>28</v>
      </c>
      <c r="C41" s="23"/>
      <c r="D41" s="22">
        <v>2954045.8499999996</v>
      </c>
      <c r="E41" s="22">
        <v>399966.97</v>
      </c>
      <c r="F41" s="22">
        <v>51468.800000000003</v>
      </c>
      <c r="G41" s="22">
        <v>1135048.6499999999</v>
      </c>
      <c r="H41" s="22">
        <v>621603.85000000009</v>
      </c>
      <c r="I41" s="22">
        <v>9902.2199999999993</v>
      </c>
      <c r="J41" s="22">
        <v>127922.49</v>
      </c>
      <c r="K41" s="22">
        <v>13240.9</v>
      </c>
      <c r="L41" s="22">
        <v>3445817.92</v>
      </c>
      <c r="M41" s="22">
        <v>328344.3</v>
      </c>
      <c r="N41" s="22">
        <v>33813.89</v>
      </c>
      <c r="O41" s="22">
        <v>79641.66</v>
      </c>
      <c r="P41" s="22">
        <v>46248.020000000004</v>
      </c>
      <c r="Q41" s="22">
        <v>4139717.96</v>
      </c>
      <c r="R41" s="22">
        <v>7823.8899999999994</v>
      </c>
      <c r="S41" s="22">
        <v>35293.97</v>
      </c>
      <c r="T41" s="22">
        <v>104644.13</v>
      </c>
      <c r="U41" s="22">
        <v>5433.56</v>
      </c>
      <c r="V41" s="22">
        <v>153403.12</v>
      </c>
      <c r="W41" s="22">
        <v>5646097.6899999995</v>
      </c>
      <c r="X41" s="22">
        <v>168930.25</v>
      </c>
      <c r="Y41" s="23">
        <f t="shared" ref="Y41" si="4">SUM(Y42:Y44)</f>
        <v>19508410.09</v>
      </c>
    </row>
    <row r="42" spans="1:25" s="3" customFormat="1" ht="25" customHeight="1">
      <c r="A42" s="13"/>
      <c r="B42" s="21" t="s">
        <v>27</v>
      </c>
      <c r="C42" s="20"/>
      <c r="D42" s="19">
        <v>1982532.63</v>
      </c>
      <c r="E42" s="19">
        <v>399966.97</v>
      </c>
      <c r="F42" s="19">
        <v>51468.800000000003</v>
      </c>
      <c r="G42" s="19">
        <v>23075.26</v>
      </c>
      <c r="H42" s="19">
        <v>3681.17</v>
      </c>
      <c r="I42" s="19">
        <v>9902.2199999999993</v>
      </c>
      <c r="J42" s="19">
        <v>35594.78</v>
      </c>
      <c r="K42" s="19">
        <v>13240.9</v>
      </c>
      <c r="L42" s="19">
        <v>3400315.05</v>
      </c>
      <c r="M42" s="19">
        <v>14427.51</v>
      </c>
      <c r="N42" s="19">
        <v>33813.89</v>
      </c>
      <c r="O42" s="19">
        <v>79641.66</v>
      </c>
      <c r="P42" s="19">
        <v>19123.09</v>
      </c>
      <c r="Q42" s="19">
        <v>2531.4</v>
      </c>
      <c r="R42" s="19">
        <v>7823.8899999999994</v>
      </c>
      <c r="S42" s="19">
        <v>0</v>
      </c>
      <c r="T42" s="19">
        <v>55229.01</v>
      </c>
      <c r="U42" s="19">
        <v>345.72</v>
      </c>
      <c r="V42" s="19">
        <v>148358.07999999999</v>
      </c>
      <c r="W42" s="19">
        <v>5643550.0999999996</v>
      </c>
      <c r="X42" s="19">
        <v>32021.63</v>
      </c>
      <c r="Y42" s="20">
        <f>SUM($D42:X42)</f>
        <v>11956643.76</v>
      </c>
    </row>
    <row r="43" spans="1:25" s="3" customFormat="1" ht="25" customHeight="1">
      <c r="A43" s="13"/>
      <c r="B43" s="21" t="s">
        <v>26</v>
      </c>
      <c r="C43" s="20"/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82875.77</v>
      </c>
      <c r="K43" s="19">
        <v>0</v>
      </c>
      <c r="L43" s="19">
        <v>45502.87</v>
      </c>
      <c r="M43" s="19">
        <v>0</v>
      </c>
      <c r="N43" s="19">
        <v>0</v>
      </c>
      <c r="O43" s="19">
        <v>0</v>
      </c>
      <c r="P43" s="19">
        <v>27124.93</v>
      </c>
      <c r="Q43" s="19">
        <v>55863.26</v>
      </c>
      <c r="R43" s="19">
        <v>0</v>
      </c>
      <c r="S43" s="19">
        <v>35293.97</v>
      </c>
      <c r="T43" s="19">
        <v>49415.12</v>
      </c>
      <c r="U43" s="19">
        <v>3287.84</v>
      </c>
      <c r="V43" s="19">
        <v>3635.97</v>
      </c>
      <c r="W43" s="19">
        <v>0</v>
      </c>
      <c r="X43" s="19">
        <v>0</v>
      </c>
      <c r="Y43" s="20">
        <f>SUM($D43:X43)</f>
        <v>302999.73000000004</v>
      </c>
    </row>
    <row r="44" spans="1:25" s="3" customFormat="1" ht="25" customHeight="1">
      <c r="A44" s="13"/>
      <c r="B44" s="21" t="s">
        <v>25</v>
      </c>
      <c r="C44" s="20"/>
      <c r="D44" s="19">
        <v>971513.22</v>
      </c>
      <c r="E44" s="19">
        <v>0</v>
      </c>
      <c r="F44" s="19">
        <v>0</v>
      </c>
      <c r="G44" s="19">
        <v>1111973.3899999999</v>
      </c>
      <c r="H44" s="19">
        <v>617922.68000000005</v>
      </c>
      <c r="I44" s="19">
        <v>0</v>
      </c>
      <c r="J44" s="19">
        <v>9451.94</v>
      </c>
      <c r="K44" s="19">
        <v>0</v>
      </c>
      <c r="L44" s="19">
        <v>0</v>
      </c>
      <c r="M44" s="19">
        <v>313916.78999999998</v>
      </c>
      <c r="N44" s="19">
        <v>0</v>
      </c>
      <c r="O44" s="19">
        <v>0</v>
      </c>
      <c r="P44" s="19">
        <v>0</v>
      </c>
      <c r="Q44" s="19">
        <v>4081323.3</v>
      </c>
      <c r="R44" s="19">
        <v>0</v>
      </c>
      <c r="S44" s="19">
        <v>0</v>
      </c>
      <c r="T44" s="19">
        <v>0</v>
      </c>
      <c r="U44" s="19">
        <v>1800</v>
      </c>
      <c r="V44" s="19">
        <v>1409.07</v>
      </c>
      <c r="W44" s="19">
        <v>2547.59</v>
      </c>
      <c r="X44" s="19">
        <v>136908.62</v>
      </c>
      <c r="Y44" s="20">
        <f>SUM($D44:X44)</f>
        <v>7248766.6000000006</v>
      </c>
    </row>
    <row r="45" spans="1:25" s="2" customFormat="1" ht="25" customHeight="1">
      <c r="A45" s="25"/>
      <c r="B45" s="56" t="s">
        <v>24</v>
      </c>
      <c r="C45" s="54"/>
      <c r="D45" s="55">
        <v>5100</v>
      </c>
      <c r="E45" s="55">
        <v>2699.48</v>
      </c>
      <c r="F45" s="55">
        <v>29959.98</v>
      </c>
      <c r="G45" s="55">
        <v>959.64</v>
      </c>
      <c r="H45" s="55">
        <v>7010.5999999999995</v>
      </c>
      <c r="I45" s="55">
        <v>1295.7</v>
      </c>
      <c r="J45" s="55">
        <v>46178.11</v>
      </c>
      <c r="K45" s="55">
        <v>26158.329999999998</v>
      </c>
      <c r="L45" s="55">
        <v>76790.23</v>
      </c>
      <c r="M45" s="55">
        <v>921204.45000000007</v>
      </c>
      <c r="N45" s="55">
        <v>0</v>
      </c>
      <c r="O45" s="55">
        <v>0</v>
      </c>
      <c r="P45" s="55">
        <v>40072.92</v>
      </c>
      <c r="Q45" s="55">
        <v>1174.29</v>
      </c>
      <c r="R45" s="55">
        <v>9047.9</v>
      </c>
      <c r="S45" s="55">
        <v>51114.07</v>
      </c>
      <c r="T45" s="55">
        <v>171654.16</v>
      </c>
      <c r="U45" s="55">
        <v>30632.69</v>
      </c>
      <c r="V45" s="55">
        <v>51303.67</v>
      </c>
      <c r="W45" s="55">
        <v>28.35</v>
      </c>
      <c r="X45" s="55">
        <v>174556.43999999997</v>
      </c>
      <c r="Y45" s="54">
        <f t="shared" ref="Y45" si="5">SUM(Y46:Y47)</f>
        <v>1646941.01</v>
      </c>
    </row>
    <row r="46" spans="1:25" s="3" customFormat="1" ht="25" customHeight="1">
      <c r="A46" s="57"/>
      <c r="B46" s="39" t="s">
        <v>23</v>
      </c>
      <c r="C46" s="38"/>
      <c r="D46" s="36">
        <v>5100</v>
      </c>
      <c r="E46" s="36">
        <v>2699.48</v>
      </c>
      <c r="F46" s="36">
        <v>19959.98</v>
      </c>
      <c r="G46" s="36">
        <v>959.64</v>
      </c>
      <c r="H46" s="36">
        <v>7010.5999999999995</v>
      </c>
      <c r="I46" s="36">
        <v>0</v>
      </c>
      <c r="J46" s="36">
        <v>44635.94</v>
      </c>
      <c r="K46" s="36">
        <v>26158.329999999998</v>
      </c>
      <c r="L46" s="36">
        <v>76790.23</v>
      </c>
      <c r="M46" s="36">
        <v>846231.66</v>
      </c>
      <c r="N46" s="36">
        <v>0</v>
      </c>
      <c r="O46" s="36">
        <v>0</v>
      </c>
      <c r="P46" s="36">
        <v>38566.54</v>
      </c>
      <c r="Q46" s="36">
        <v>1174.29</v>
      </c>
      <c r="R46" s="36">
        <v>9047.9</v>
      </c>
      <c r="S46" s="36">
        <v>34387.39</v>
      </c>
      <c r="T46" s="36">
        <v>166783.30000000002</v>
      </c>
      <c r="U46" s="36">
        <v>27988.66</v>
      </c>
      <c r="V46" s="36">
        <v>51303.67</v>
      </c>
      <c r="W46" s="36">
        <v>28.35</v>
      </c>
      <c r="X46" s="36">
        <v>4412.83</v>
      </c>
      <c r="Y46" s="38">
        <f>SUM($D46:X46)</f>
        <v>1363238.79</v>
      </c>
    </row>
    <row r="47" spans="1:25" s="3" customFormat="1" ht="25" customHeight="1">
      <c r="A47" s="13"/>
      <c r="B47" s="39" t="s">
        <v>22</v>
      </c>
      <c r="C47" s="38"/>
      <c r="D47" s="36">
        <v>0</v>
      </c>
      <c r="E47" s="36">
        <v>0</v>
      </c>
      <c r="F47" s="36">
        <v>10000</v>
      </c>
      <c r="G47" s="36">
        <v>0</v>
      </c>
      <c r="H47" s="36">
        <v>0</v>
      </c>
      <c r="I47" s="36">
        <v>1295.7</v>
      </c>
      <c r="J47" s="36">
        <v>1542.17</v>
      </c>
      <c r="K47" s="36">
        <v>0</v>
      </c>
      <c r="L47" s="36">
        <v>0</v>
      </c>
      <c r="M47" s="36">
        <v>74972.789999999994</v>
      </c>
      <c r="N47" s="36">
        <v>0</v>
      </c>
      <c r="O47" s="36">
        <v>0</v>
      </c>
      <c r="P47" s="36">
        <v>1506.38</v>
      </c>
      <c r="Q47" s="36">
        <v>0</v>
      </c>
      <c r="R47" s="36">
        <v>0</v>
      </c>
      <c r="S47" s="36">
        <v>16726.68</v>
      </c>
      <c r="T47" s="36">
        <v>4870.8599999999997</v>
      </c>
      <c r="U47" s="36">
        <v>2644.03</v>
      </c>
      <c r="V47" s="36">
        <v>0</v>
      </c>
      <c r="W47" s="36">
        <v>0</v>
      </c>
      <c r="X47" s="36">
        <v>170143.61</v>
      </c>
      <c r="Y47" s="38">
        <f>SUM($D47:X47)</f>
        <v>283702.21999999997</v>
      </c>
    </row>
    <row r="48" spans="1:25" s="2" customFormat="1" ht="25" customHeight="1">
      <c r="A48" s="25"/>
      <c r="B48" s="56" t="s">
        <v>21</v>
      </c>
      <c r="C48" s="54"/>
      <c r="D48" s="55">
        <v>4717.18</v>
      </c>
      <c r="E48" s="55">
        <v>0</v>
      </c>
      <c r="F48" s="55">
        <v>81643.460000000006</v>
      </c>
      <c r="G48" s="55">
        <v>4814.42</v>
      </c>
      <c r="H48" s="55">
        <v>5903838.4100000001</v>
      </c>
      <c r="I48" s="55">
        <v>297623.96999999997</v>
      </c>
      <c r="J48" s="55">
        <v>8699440.0399999991</v>
      </c>
      <c r="K48" s="55">
        <v>368358.44</v>
      </c>
      <c r="L48" s="55">
        <v>57584.12</v>
      </c>
      <c r="M48" s="55">
        <v>1609680.51</v>
      </c>
      <c r="N48" s="55">
        <v>0</v>
      </c>
      <c r="O48" s="55">
        <v>41854.399999999994</v>
      </c>
      <c r="P48" s="55">
        <v>4528.75</v>
      </c>
      <c r="Q48" s="55">
        <v>2584008.61</v>
      </c>
      <c r="R48" s="55">
        <v>35333.67</v>
      </c>
      <c r="S48" s="55">
        <v>151667.57999999999</v>
      </c>
      <c r="T48" s="55">
        <v>16207.320000000002</v>
      </c>
      <c r="U48" s="55">
        <v>12658.63</v>
      </c>
      <c r="V48" s="55">
        <v>76605.05</v>
      </c>
      <c r="W48" s="55">
        <v>957937.22</v>
      </c>
      <c r="X48" s="55">
        <v>1016166.03</v>
      </c>
      <c r="Y48" s="54">
        <f t="shared" ref="Y48" si="6">SUM(Y49:Y51)</f>
        <v>21924667.809999995</v>
      </c>
    </row>
    <row r="49" spans="1:26" s="3" customFormat="1" ht="25" customHeight="1">
      <c r="A49" s="13"/>
      <c r="B49" s="21" t="s">
        <v>20</v>
      </c>
      <c r="C49" s="20"/>
      <c r="D49" s="19">
        <v>4717.18</v>
      </c>
      <c r="E49" s="19">
        <v>0</v>
      </c>
      <c r="F49" s="19">
        <v>10852</v>
      </c>
      <c r="G49" s="19">
        <v>4814.42</v>
      </c>
      <c r="H49" s="19">
        <v>191345</v>
      </c>
      <c r="I49" s="19">
        <v>0</v>
      </c>
      <c r="J49" s="19">
        <v>9559.2900000000009</v>
      </c>
      <c r="K49" s="19">
        <v>19485.87</v>
      </c>
      <c r="L49" s="19">
        <v>0</v>
      </c>
      <c r="M49" s="19">
        <v>20589</v>
      </c>
      <c r="N49" s="19">
        <v>0</v>
      </c>
      <c r="O49" s="19">
        <v>979.2</v>
      </c>
      <c r="P49" s="19">
        <v>4528.75</v>
      </c>
      <c r="Q49" s="19">
        <v>44376</v>
      </c>
      <c r="R49" s="19">
        <v>24233.67</v>
      </c>
      <c r="S49" s="19">
        <v>2337.5799999999872</v>
      </c>
      <c r="T49" s="19">
        <v>6136.2000000000007</v>
      </c>
      <c r="U49" s="19">
        <v>10007.629999999999</v>
      </c>
      <c r="V49" s="19">
        <v>30986.050000000003</v>
      </c>
      <c r="W49" s="19">
        <v>11271.219999999972</v>
      </c>
      <c r="X49" s="19">
        <v>0</v>
      </c>
      <c r="Y49" s="20">
        <f>SUM($D49:X49)</f>
        <v>396219.05999999994</v>
      </c>
    </row>
    <row r="50" spans="1:26" s="3" customFormat="1" ht="25" customHeight="1">
      <c r="A50" s="13"/>
      <c r="B50" s="21" t="s">
        <v>19</v>
      </c>
      <c r="C50" s="20"/>
      <c r="D50" s="19">
        <v>0</v>
      </c>
      <c r="E50" s="19">
        <v>0</v>
      </c>
      <c r="F50" s="19">
        <v>70791.460000000006</v>
      </c>
      <c r="G50" s="19">
        <v>0</v>
      </c>
      <c r="H50" s="19">
        <v>5712493.4100000001</v>
      </c>
      <c r="I50" s="19">
        <v>297623.96999999997</v>
      </c>
      <c r="J50" s="19">
        <v>8554616.7300000004</v>
      </c>
      <c r="K50" s="19">
        <v>348872.57</v>
      </c>
      <c r="L50" s="19">
        <v>57584.12</v>
      </c>
      <c r="M50" s="19">
        <v>1567607.51</v>
      </c>
      <c r="N50" s="19">
        <v>0</v>
      </c>
      <c r="O50" s="19">
        <v>40875.199999999997</v>
      </c>
      <c r="P50" s="19">
        <v>0</v>
      </c>
      <c r="Q50" s="19">
        <v>937836.65</v>
      </c>
      <c r="R50" s="19">
        <v>11100</v>
      </c>
      <c r="S50" s="19">
        <v>149330</v>
      </c>
      <c r="T50" s="19">
        <v>10071.120000000001</v>
      </c>
      <c r="U50" s="19">
        <v>2651</v>
      </c>
      <c r="V50" s="19">
        <v>45619</v>
      </c>
      <c r="W50" s="19">
        <v>946666</v>
      </c>
      <c r="X50" s="19">
        <v>354798.88</v>
      </c>
      <c r="Y50" s="20">
        <f>SUM($D50:X50)</f>
        <v>19108537.619999997</v>
      </c>
    </row>
    <row r="51" spans="1:26" s="3" customFormat="1" ht="25" customHeight="1">
      <c r="A51" s="13"/>
      <c r="B51" s="21" t="s">
        <v>18</v>
      </c>
      <c r="C51" s="20"/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135264.02000000002</v>
      </c>
      <c r="K51" s="19">
        <v>0</v>
      </c>
      <c r="L51" s="19">
        <v>0</v>
      </c>
      <c r="M51" s="19">
        <v>21484</v>
      </c>
      <c r="N51" s="19">
        <v>0</v>
      </c>
      <c r="O51" s="19">
        <v>0</v>
      </c>
      <c r="P51" s="19">
        <v>0</v>
      </c>
      <c r="Q51" s="19">
        <v>1601795.96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661367.15</v>
      </c>
      <c r="Y51" s="20">
        <f>SUM($D51:X51)</f>
        <v>2419911.13</v>
      </c>
    </row>
    <row r="52" spans="1:26" s="2" customFormat="1" ht="25" customHeight="1">
      <c r="A52" s="25"/>
      <c r="B52" s="56" t="s">
        <v>17</v>
      </c>
      <c r="C52" s="54"/>
      <c r="D52" s="55">
        <v>50385.32</v>
      </c>
      <c r="E52" s="55">
        <v>2530.2399999999998</v>
      </c>
      <c r="F52" s="55">
        <v>28999.85</v>
      </c>
      <c r="G52" s="55">
        <v>289586.34999999998</v>
      </c>
      <c r="H52" s="55">
        <v>51557.13</v>
      </c>
      <c r="I52" s="55">
        <v>164835.24</v>
      </c>
      <c r="J52" s="55">
        <v>830476.95000000007</v>
      </c>
      <c r="K52" s="55">
        <v>55016.670000000006</v>
      </c>
      <c r="L52" s="55">
        <v>122309.73</v>
      </c>
      <c r="M52" s="55">
        <v>63659.19</v>
      </c>
      <c r="N52" s="55">
        <v>30916.799999999999</v>
      </c>
      <c r="O52" s="55">
        <v>24893.679999999997</v>
      </c>
      <c r="P52" s="55">
        <v>65186.01</v>
      </c>
      <c r="Q52" s="55">
        <v>44715.360000000001</v>
      </c>
      <c r="R52" s="55">
        <v>353171.97000000003</v>
      </c>
      <c r="S52" s="55">
        <v>36684.79</v>
      </c>
      <c r="T52" s="55">
        <v>247.05</v>
      </c>
      <c r="U52" s="55">
        <v>717613.92999999993</v>
      </c>
      <c r="V52" s="55">
        <v>1531.3999999999999</v>
      </c>
      <c r="W52" s="55">
        <v>7201.21</v>
      </c>
      <c r="X52" s="55">
        <v>1085923.5599999998</v>
      </c>
      <c r="Y52" s="54">
        <f t="shared" ref="Y52" si="7">SUM(Y53:Y57)</f>
        <v>4027442.43</v>
      </c>
    </row>
    <row r="53" spans="1:26" s="3" customFormat="1" ht="25" customHeight="1">
      <c r="A53" s="13"/>
      <c r="B53" s="39" t="s">
        <v>16</v>
      </c>
      <c r="C53" s="38"/>
      <c r="D53" s="36">
        <v>31550</v>
      </c>
      <c r="E53" s="36">
        <v>0</v>
      </c>
      <c r="F53" s="36">
        <v>22742</v>
      </c>
      <c r="G53" s="36">
        <v>289586.34999999998</v>
      </c>
      <c r="H53" s="36">
        <v>40628.559999999998</v>
      </c>
      <c r="I53" s="36">
        <v>164227.24</v>
      </c>
      <c r="J53" s="36">
        <v>828668.55</v>
      </c>
      <c r="K53" s="36">
        <v>54401.51</v>
      </c>
      <c r="L53" s="36">
        <v>120895.23</v>
      </c>
      <c r="M53" s="36">
        <v>47538.37</v>
      </c>
      <c r="N53" s="36">
        <v>30232.44</v>
      </c>
      <c r="O53" s="36">
        <v>19292.03</v>
      </c>
      <c r="P53" s="36">
        <v>57678</v>
      </c>
      <c r="Q53" s="36">
        <v>41815</v>
      </c>
      <c r="R53" s="36">
        <v>345204.28</v>
      </c>
      <c r="S53" s="36">
        <v>36435.99</v>
      </c>
      <c r="T53" s="36">
        <v>104.4</v>
      </c>
      <c r="U53" s="36">
        <v>46448</v>
      </c>
      <c r="V53" s="36">
        <v>0</v>
      </c>
      <c r="W53" s="36">
        <v>13.91</v>
      </c>
      <c r="X53" s="36">
        <v>20499.91</v>
      </c>
      <c r="Y53" s="38">
        <f>SUM($D53:X53)</f>
        <v>2197961.7700000005</v>
      </c>
    </row>
    <row r="54" spans="1:26" s="3" customFormat="1" ht="25" customHeight="1">
      <c r="A54" s="13"/>
      <c r="B54" s="39" t="s">
        <v>15</v>
      </c>
      <c r="C54" s="38"/>
      <c r="D54" s="36">
        <v>16467.72</v>
      </c>
      <c r="E54" s="36">
        <v>2087.2399999999998</v>
      </c>
      <c r="F54" s="36">
        <v>3578.85</v>
      </c>
      <c r="G54" s="36">
        <v>0</v>
      </c>
      <c r="H54" s="36">
        <v>8541.24</v>
      </c>
      <c r="I54" s="36">
        <v>8</v>
      </c>
      <c r="J54" s="36">
        <v>6</v>
      </c>
      <c r="K54" s="36">
        <v>2</v>
      </c>
      <c r="L54" s="36">
        <v>34.1</v>
      </c>
      <c r="M54" s="36">
        <v>15505.48</v>
      </c>
      <c r="N54" s="36">
        <v>11.8</v>
      </c>
      <c r="O54" s="36">
        <v>3510.21</v>
      </c>
      <c r="P54" s="36">
        <v>6099.72</v>
      </c>
      <c r="Q54" s="36">
        <v>2</v>
      </c>
      <c r="R54" s="36">
        <v>6469.6900000000005</v>
      </c>
      <c r="S54" s="36">
        <v>2</v>
      </c>
      <c r="T54" s="36">
        <v>4</v>
      </c>
      <c r="U54" s="36">
        <v>667227.85</v>
      </c>
      <c r="V54" s="36">
        <v>11.8</v>
      </c>
      <c r="W54" s="36">
        <v>6794.3</v>
      </c>
      <c r="X54" s="36">
        <v>1063849.6499999999</v>
      </c>
      <c r="Y54" s="38">
        <f>SUM($D54:X54)</f>
        <v>1800213.65</v>
      </c>
      <c r="Z54" s="18"/>
    </row>
    <row r="55" spans="1:26" s="3" customFormat="1" ht="25" customHeight="1">
      <c r="A55" s="13"/>
      <c r="B55" s="39" t="s">
        <v>14</v>
      </c>
      <c r="C55" s="38"/>
      <c r="D55" s="36">
        <v>2367.6</v>
      </c>
      <c r="E55" s="36">
        <v>443</v>
      </c>
      <c r="F55" s="36">
        <v>2679</v>
      </c>
      <c r="G55" s="36">
        <v>0</v>
      </c>
      <c r="H55" s="36">
        <v>2387.33</v>
      </c>
      <c r="I55" s="36">
        <v>600</v>
      </c>
      <c r="J55" s="36">
        <v>1802.4</v>
      </c>
      <c r="K55" s="36">
        <v>613.16</v>
      </c>
      <c r="L55" s="36">
        <v>1380.4</v>
      </c>
      <c r="M55" s="36">
        <v>615.34</v>
      </c>
      <c r="N55" s="36">
        <v>672.56</v>
      </c>
      <c r="O55" s="36">
        <v>2091.44</v>
      </c>
      <c r="P55" s="36">
        <v>1408.29</v>
      </c>
      <c r="Q55" s="36">
        <v>2898.36</v>
      </c>
      <c r="R55" s="36">
        <v>1498</v>
      </c>
      <c r="S55" s="36">
        <v>246.8</v>
      </c>
      <c r="T55" s="36">
        <v>138.65</v>
      </c>
      <c r="U55" s="36">
        <v>3938.08</v>
      </c>
      <c r="V55" s="36">
        <v>1519.6</v>
      </c>
      <c r="W55" s="36">
        <v>393</v>
      </c>
      <c r="X55" s="36">
        <v>1574</v>
      </c>
      <c r="Y55" s="38">
        <f>SUM($D55:X55)</f>
        <v>29267.010000000002</v>
      </c>
    </row>
    <row r="56" spans="1:26" s="3" customFormat="1" ht="25" customHeight="1">
      <c r="A56" s="13"/>
      <c r="B56" s="39" t="s">
        <v>13</v>
      </c>
      <c r="C56" s="38"/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8">
        <f>SUM($D56:X56)</f>
        <v>0</v>
      </c>
    </row>
    <row r="57" spans="1:26" s="3" customFormat="1" ht="25" customHeight="1" thickBot="1">
      <c r="A57" s="13"/>
      <c r="B57" s="35" t="s">
        <v>12</v>
      </c>
      <c r="C57" s="34"/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4">
        <f>SUM($D57:X57)</f>
        <v>0</v>
      </c>
    </row>
    <row r="58" spans="1:26" s="10" customFormat="1" ht="25" customHeight="1">
      <c r="A58" s="41"/>
      <c r="B58" s="53"/>
    </row>
    <row r="59" spans="1:26" s="10" customFormat="1" ht="25" customHeight="1" thickBot="1">
      <c r="A59" s="41"/>
      <c r="B59" s="53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</row>
    <row r="60" spans="1:26" s="10" customFormat="1" ht="25" customHeight="1">
      <c r="A60" s="41"/>
      <c r="B60" s="52" t="s">
        <v>11</v>
      </c>
      <c r="C60" s="93" t="s">
        <v>59</v>
      </c>
      <c r="D60" s="85">
        <v>42156</v>
      </c>
      <c r="E60" s="85">
        <v>42157</v>
      </c>
      <c r="F60" s="85">
        <v>42158</v>
      </c>
      <c r="G60" s="85">
        <v>42160</v>
      </c>
      <c r="H60" s="85">
        <v>42163</v>
      </c>
      <c r="I60" s="85">
        <v>42164</v>
      </c>
      <c r="J60" s="85">
        <v>42165</v>
      </c>
      <c r="K60" s="85">
        <v>42166</v>
      </c>
      <c r="L60" s="85">
        <v>42167</v>
      </c>
      <c r="M60" s="85">
        <v>42170</v>
      </c>
      <c r="N60" s="85">
        <v>42171</v>
      </c>
      <c r="O60" s="85">
        <v>42172</v>
      </c>
      <c r="P60" s="85">
        <v>42173</v>
      </c>
      <c r="Q60" s="85">
        <v>42174</v>
      </c>
      <c r="R60" s="85">
        <v>42177</v>
      </c>
      <c r="S60" s="85">
        <v>42178</v>
      </c>
      <c r="T60" s="85">
        <v>42179</v>
      </c>
      <c r="U60" s="85">
        <v>42180</v>
      </c>
      <c r="V60" s="85">
        <v>42181</v>
      </c>
      <c r="W60" s="85">
        <v>42184</v>
      </c>
      <c r="X60" s="85">
        <v>42185</v>
      </c>
      <c r="Y60" s="51" t="str">
        <f t="shared" ref="Y60" si="8">+Y1</f>
        <v>Total</v>
      </c>
    </row>
    <row r="61" spans="1:26" s="10" customFormat="1" ht="25" customHeight="1">
      <c r="A61" s="41"/>
      <c r="B61" s="89">
        <v>42156</v>
      </c>
      <c r="C61" s="94" t="s">
        <v>61</v>
      </c>
      <c r="D61" s="49" t="s">
        <v>62</v>
      </c>
      <c r="E61" s="49" t="s">
        <v>63</v>
      </c>
      <c r="F61" s="49" t="s">
        <v>66</v>
      </c>
      <c r="G61" s="49" t="s">
        <v>67</v>
      </c>
      <c r="H61" s="49" t="s">
        <v>62</v>
      </c>
      <c r="I61" s="49" t="s">
        <v>63</v>
      </c>
      <c r="J61" s="49" t="s">
        <v>66</v>
      </c>
      <c r="K61" s="49" t="s">
        <v>68</v>
      </c>
      <c r="L61" s="49" t="s">
        <v>67</v>
      </c>
      <c r="M61" s="49" t="s">
        <v>62</v>
      </c>
      <c r="N61" s="49" t="s">
        <v>63</v>
      </c>
      <c r="O61" s="49" t="s">
        <v>66</v>
      </c>
      <c r="P61" s="49" t="s">
        <v>68</v>
      </c>
      <c r="Q61" s="49" t="s">
        <v>67</v>
      </c>
      <c r="R61" s="49" t="s">
        <v>62</v>
      </c>
      <c r="S61" s="49" t="s">
        <v>63</v>
      </c>
      <c r="T61" s="49" t="s">
        <v>66</v>
      </c>
      <c r="U61" s="49" t="s">
        <v>68</v>
      </c>
      <c r="V61" s="49" t="s">
        <v>67</v>
      </c>
      <c r="W61" s="49" t="s">
        <v>62</v>
      </c>
      <c r="X61" s="49" t="s">
        <v>63</v>
      </c>
      <c r="Y61" s="50" t="s">
        <v>10</v>
      </c>
    </row>
    <row r="62" spans="1:26" s="8" customFormat="1" ht="25" customHeight="1" thickBot="1">
      <c r="A62" s="13"/>
      <c r="B62" s="5"/>
      <c r="C62" s="95">
        <v>42125</v>
      </c>
      <c r="D62" s="88" t="s">
        <v>65</v>
      </c>
      <c r="E62" s="88" t="s">
        <v>65</v>
      </c>
      <c r="F62" s="88" t="s">
        <v>65</v>
      </c>
      <c r="G62" s="88" t="s">
        <v>65</v>
      </c>
      <c r="H62" s="88" t="s">
        <v>65</v>
      </c>
      <c r="I62" s="88" t="s">
        <v>65</v>
      </c>
      <c r="J62" s="88" t="s">
        <v>65</v>
      </c>
      <c r="K62" s="88" t="s">
        <v>65</v>
      </c>
      <c r="L62" s="88" t="s">
        <v>65</v>
      </c>
      <c r="M62" s="88" t="s">
        <v>65</v>
      </c>
      <c r="N62" s="88" t="s">
        <v>65</v>
      </c>
      <c r="O62" s="88" t="s">
        <v>65</v>
      </c>
      <c r="P62" s="88" t="s">
        <v>65</v>
      </c>
      <c r="Q62" s="88" t="s">
        <v>65</v>
      </c>
      <c r="R62" s="88" t="s">
        <v>65</v>
      </c>
      <c r="S62" s="88" t="s">
        <v>65</v>
      </c>
      <c r="T62" s="88" t="s">
        <v>65</v>
      </c>
      <c r="U62" s="88" t="s">
        <v>65</v>
      </c>
      <c r="V62" s="88" t="s">
        <v>65</v>
      </c>
      <c r="W62" s="88" t="s">
        <v>65</v>
      </c>
      <c r="X62" s="88" t="s">
        <v>65</v>
      </c>
      <c r="Y62" s="48">
        <f>+X60</f>
        <v>42185</v>
      </c>
    </row>
    <row r="63" spans="1:26" s="2" customFormat="1" ht="25" customHeight="1">
      <c r="A63" s="25"/>
      <c r="B63" s="47" t="s">
        <v>9</v>
      </c>
      <c r="C63" s="46"/>
      <c r="D63" s="45">
        <v>172409.78999999864</v>
      </c>
      <c r="E63" s="45">
        <v>172431.58999999863</v>
      </c>
      <c r="F63" s="45">
        <v>172447.57999999862</v>
      </c>
      <c r="G63" s="45">
        <v>172470.38999999862</v>
      </c>
      <c r="H63" s="45">
        <v>170558.61999999863</v>
      </c>
      <c r="I63" s="45">
        <v>156385.77999999863</v>
      </c>
      <c r="J63" s="45">
        <v>156426.02999999863</v>
      </c>
      <c r="K63" s="45">
        <v>156461.20999999862</v>
      </c>
      <c r="L63" s="45">
        <v>156502.11999999863</v>
      </c>
      <c r="M63" s="45">
        <v>156557.03999999864</v>
      </c>
      <c r="N63" s="45">
        <v>156647.37999999864</v>
      </c>
      <c r="O63" s="45">
        <v>156707.16999999864</v>
      </c>
      <c r="P63" s="45">
        <v>156771.21999999863</v>
      </c>
      <c r="Q63" s="45">
        <v>157487.59999999864</v>
      </c>
      <c r="R63" s="45">
        <v>36843.239999998623</v>
      </c>
      <c r="S63" s="45">
        <v>36404.50999999862</v>
      </c>
      <c r="T63" s="45">
        <v>36419.959999998617</v>
      </c>
      <c r="U63" s="45">
        <v>38636.999999998618</v>
      </c>
      <c r="V63" s="45">
        <v>34891.069999998617</v>
      </c>
      <c r="W63" s="45">
        <v>2570036.4299999983</v>
      </c>
      <c r="X63" s="45">
        <v>160099.1799999983</v>
      </c>
      <c r="Y63" s="46">
        <f>+$D$63</f>
        <v>172409.78999999864</v>
      </c>
    </row>
    <row r="64" spans="1:26" s="2" customFormat="1" ht="25" customHeight="1" thickBot="1">
      <c r="A64" s="25"/>
      <c r="B64" s="44" t="s">
        <v>8</v>
      </c>
      <c r="C64" s="43">
        <v>172409.78999999864</v>
      </c>
      <c r="D64" s="42">
        <v>172431.58999999863</v>
      </c>
      <c r="E64" s="42">
        <v>172447.57999999862</v>
      </c>
      <c r="F64" s="42">
        <v>172470.38999999862</v>
      </c>
      <c r="G64" s="42">
        <v>170558.61999999863</v>
      </c>
      <c r="H64" s="42">
        <v>156385.77999999863</v>
      </c>
      <c r="I64" s="42">
        <v>156426.02999999863</v>
      </c>
      <c r="J64" s="42">
        <v>156461.20999999862</v>
      </c>
      <c r="K64" s="42">
        <v>156502.11999999863</v>
      </c>
      <c r="L64" s="42">
        <v>156557.03999999864</v>
      </c>
      <c r="M64" s="42">
        <v>156647.37999999864</v>
      </c>
      <c r="N64" s="42">
        <v>156707.16999999864</v>
      </c>
      <c r="O64" s="42">
        <v>156771.21999999863</v>
      </c>
      <c r="P64" s="42">
        <v>157487.59999999864</v>
      </c>
      <c r="Q64" s="42">
        <v>36843.239999998623</v>
      </c>
      <c r="R64" s="42">
        <v>36404.50999999862</v>
      </c>
      <c r="S64" s="42">
        <v>36419.959999998617</v>
      </c>
      <c r="T64" s="42">
        <v>38636.999999998618</v>
      </c>
      <c r="U64" s="42">
        <v>34891.069999998617</v>
      </c>
      <c r="V64" s="42">
        <v>2570036.4299999983</v>
      </c>
      <c r="W64" s="42">
        <v>160099.1799999983</v>
      </c>
      <c r="X64" s="42">
        <v>156121.09999999829</v>
      </c>
      <c r="Y64" s="43">
        <f t="shared" ref="Y64" si="9">+Y63+Y66-Y70</f>
        <v>156121.0999999987</v>
      </c>
    </row>
    <row r="65" spans="1:15832" s="10" customFormat="1" ht="25" customHeight="1" thickBot="1">
      <c r="A65" s="41"/>
      <c r="B65" s="40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90"/>
    </row>
    <row r="66" spans="1:15832" s="2" customFormat="1" ht="25" customHeight="1">
      <c r="A66" s="25"/>
      <c r="B66" s="24" t="s">
        <v>7</v>
      </c>
      <c r="C66" s="23"/>
      <c r="D66" s="22">
        <v>21.8</v>
      </c>
      <c r="E66" s="22">
        <v>15.99</v>
      </c>
      <c r="F66" s="22">
        <v>22.81</v>
      </c>
      <c r="G66" s="22">
        <v>307.85000000000002</v>
      </c>
      <c r="H66" s="22">
        <v>217.16</v>
      </c>
      <c r="I66" s="22">
        <v>40.25</v>
      </c>
      <c r="J66" s="22">
        <v>35.18</v>
      </c>
      <c r="K66" s="22">
        <v>40.909999999999997</v>
      </c>
      <c r="L66" s="22">
        <v>54.92</v>
      </c>
      <c r="M66" s="22">
        <v>90.34</v>
      </c>
      <c r="N66" s="22">
        <v>59.79</v>
      </c>
      <c r="O66" s="22">
        <v>64.05</v>
      </c>
      <c r="P66" s="22">
        <v>716.38</v>
      </c>
      <c r="Q66" s="22">
        <v>65.959999999999994</v>
      </c>
      <c r="R66" s="22">
        <v>27.27</v>
      </c>
      <c r="S66" s="22">
        <v>15.45</v>
      </c>
      <c r="T66" s="22">
        <v>2217.04</v>
      </c>
      <c r="U66" s="22">
        <v>14.46</v>
      </c>
      <c r="V66" s="22">
        <v>2534778.52</v>
      </c>
      <c r="W66" s="22">
        <v>107.27</v>
      </c>
      <c r="X66" s="22">
        <v>210.61</v>
      </c>
      <c r="Y66" s="23">
        <f t="shared" ref="Y66" si="10">SUM(Y67:Y68)</f>
        <v>2539124.0099999998</v>
      </c>
    </row>
    <row r="67" spans="1:15832" s="3" customFormat="1" ht="25" customHeight="1">
      <c r="A67" s="13"/>
      <c r="B67" s="39" t="s">
        <v>6</v>
      </c>
      <c r="C67" s="38"/>
      <c r="D67" s="36">
        <v>21.8</v>
      </c>
      <c r="E67" s="36">
        <v>15.99</v>
      </c>
      <c r="F67" s="36">
        <v>22.81</v>
      </c>
      <c r="G67" s="36">
        <v>307.85000000000002</v>
      </c>
      <c r="H67" s="36">
        <v>217.16</v>
      </c>
      <c r="I67" s="36">
        <v>40.25</v>
      </c>
      <c r="J67" s="36">
        <v>35.18</v>
      </c>
      <c r="K67" s="36">
        <v>40.909999999999997</v>
      </c>
      <c r="L67" s="36">
        <v>54.92</v>
      </c>
      <c r="M67" s="36">
        <v>90.34</v>
      </c>
      <c r="N67" s="36">
        <v>59.79</v>
      </c>
      <c r="O67" s="36">
        <v>64.05</v>
      </c>
      <c r="P67" s="36">
        <v>716.38</v>
      </c>
      <c r="Q67" s="36">
        <v>65.959999999999994</v>
      </c>
      <c r="R67" s="36">
        <v>27.27</v>
      </c>
      <c r="S67" s="36">
        <v>15.45</v>
      </c>
      <c r="T67" s="36">
        <v>2217.04</v>
      </c>
      <c r="U67" s="36">
        <v>14.46</v>
      </c>
      <c r="V67" s="36">
        <v>17.850000000000001</v>
      </c>
      <c r="W67" s="36">
        <v>107.27</v>
      </c>
      <c r="X67" s="36">
        <v>210.61</v>
      </c>
      <c r="Y67" s="37">
        <f>SUM($D67:X67)</f>
        <v>4363.3399999999992</v>
      </c>
    </row>
    <row r="68" spans="1:15832" s="3" customFormat="1" ht="25" customHeight="1" thickBot="1">
      <c r="A68" s="13"/>
      <c r="B68" s="35" t="s">
        <v>5</v>
      </c>
      <c r="C68" s="34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2534760.67</v>
      </c>
      <c r="W68" s="32">
        <v>0</v>
      </c>
      <c r="X68" s="32">
        <v>0</v>
      </c>
      <c r="Y68" s="33">
        <f>SUM($D68:X68)</f>
        <v>2534760.67</v>
      </c>
    </row>
    <row r="69" spans="1:15832" s="26" customFormat="1" ht="25" customHeight="1" thickBot="1">
      <c r="A69" s="28"/>
      <c r="B69" s="28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27"/>
    </row>
    <row r="70" spans="1:15832" s="2" customFormat="1" ht="25" customHeight="1" thickBot="1">
      <c r="A70" s="25"/>
      <c r="B70" s="31" t="s">
        <v>4</v>
      </c>
      <c r="C70" s="30"/>
      <c r="D70" s="29">
        <v>0</v>
      </c>
      <c r="E70" s="29">
        <v>0</v>
      </c>
      <c r="F70" s="29">
        <v>0</v>
      </c>
      <c r="G70" s="29">
        <v>2219.62</v>
      </c>
      <c r="H70" s="29">
        <v>14390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120710.32</v>
      </c>
      <c r="R70" s="29">
        <v>466</v>
      </c>
      <c r="S70" s="29">
        <v>0</v>
      </c>
      <c r="T70" s="29">
        <v>0</v>
      </c>
      <c r="U70" s="29">
        <v>3760.39</v>
      </c>
      <c r="V70" s="29">
        <v>-366.84</v>
      </c>
      <c r="W70" s="29">
        <v>2410044.52</v>
      </c>
      <c r="X70" s="29">
        <v>4188.6899999999996</v>
      </c>
      <c r="Y70" s="30">
        <f t="shared" ref="Y70" si="11">+Y72</f>
        <v>2555412.6999999997</v>
      </c>
    </row>
    <row r="71" spans="1:15832" s="26" customFormat="1" ht="25" customHeight="1" thickBot="1">
      <c r="A71" s="28"/>
      <c r="B71" s="28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27"/>
    </row>
    <row r="72" spans="1:15832" s="2" customFormat="1" ht="25" customHeight="1">
      <c r="A72" s="25"/>
      <c r="B72" s="24" t="s">
        <v>3</v>
      </c>
      <c r="C72" s="23"/>
      <c r="D72" s="22">
        <v>0</v>
      </c>
      <c r="E72" s="22">
        <v>0</v>
      </c>
      <c r="F72" s="22">
        <v>0</v>
      </c>
      <c r="G72" s="22">
        <v>2219.62</v>
      </c>
      <c r="H72" s="22">
        <v>14390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120710.32</v>
      </c>
      <c r="R72" s="22">
        <v>466</v>
      </c>
      <c r="S72" s="22">
        <v>0</v>
      </c>
      <c r="T72" s="22">
        <v>0</v>
      </c>
      <c r="U72" s="22">
        <v>3760.39</v>
      </c>
      <c r="V72" s="22">
        <v>-366.84</v>
      </c>
      <c r="W72" s="22">
        <v>2410044.52</v>
      </c>
      <c r="X72" s="22">
        <v>4188.6899999999996</v>
      </c>
      <c r="Y72" s="23">
        <f t="shared" ref="Y72" si="12">SUM(Y73:Y75)</f>
        <v>2555412.6999999997</v>
      </c>
    </row>
    <row r="73" spans="1:15832" s="3" customFormat="1" ht="25" customHeight="1">
      <c r="A73" s="13"/>
      <c r="B73" s="21" t="s">
        <v>2</v>
      </c>
      <c r="C73" s="20"/>
      <c r="D73" s="19">
        <v>0</v>
      </c>
      <c r="E73" s="19">
        <v>0</v>
      </c>
      <c r="F73" s="19">
        <v>0</v>
      </c>
      <c r="G73" s="19">
        <v>2159.62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466</v>
      </c>
      <c r="S73" s="19">
        <v>0</v>
      </c>
      <c r="T73" s="19">
        <v>0</v>
      </c>
      <c r="U73" s="19">
        <v>3760.39</v>
      </c>
      <c r="V73" s="19">
        <v>-366.84</v>
      </c>
      <c r="W73" s="19">
        <v>2410044.52</v>
      </c>
      <c r="X73" s="19">
        <v>1543.61</v>
      </c>
      <c r="Y73" s="20">
        <f>SUM($D73:X73)</f>
        <v>2417607.2999999998</v>
      </c>
    </row>
    <row r="74" spans="1:15832" s="3" customFormat="1" ht="25" customHeight="1">
      <c r="A74" s="13"/>
      <c r="B74" s="21" t="s">
        <v>1</v>
      </c>
      <c r="C74" s="20"/>
      <c r="D74" s="19">
        <v>0</v>
      </c>
      <c r="E74" s="19">
        <v>0</v>
      </c>
      <c r="F74" s="19">
        <v>0</v>
      </c>
      <c r="G74" s="19">
        <v>60</v>
      </c>
      <c r="H74" s="19">
        <v>14390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120710.32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2645.08</v>
      </c>
      <c r="Y74" s="20">
        <f>SUM($D74:X74)</f>
        <v>137805.4</v>
      </c>
      <c r="Z74" s="18"/>
    </row>
    <row r="75" spans="1:15832" s="3" customFormat="1" ht="25" customHeight="1" thickBot="1">
      <c r="A75" s="13"/>
      <c r="B75" s="17" t="s">
        <v>0</v>
      </c>
      <c r="C75" s="16"/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6">
        <f>SUM($D75:X75)</f>
        <v>0</v>
      </c>
    </row>
    <row r="76" spans="1:15832" s="6" customFormat="1" ht="25" customHeight="1">
      <c r="A76" s="5"/>
      <c r="B76" s="14">
        <f ca="1">NOW()</f>
        <v>42188.590859490738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</row>
    <row r="77" spans="1:15832" s="8" customFormat="1" ht="20.05" customHeight="1">
      <c r="A77" s="13"/>
      <c r="B77" s="12"/>
      <c r="C77" s="1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9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</row>
    <row r="89" spans="1:15832" s="6" customFormat="1">
      <c r="A89" s="5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</row>
    <row r="90" spans="1:15832" s="6" customFormat="1">
      <c r="A90" s="5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</row>
    <row r="91" spans="1:15832" s="6" customFormat="1">
      <c r="A91" s="5"/>
      <c r="B91" s="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</row>
    <row r="92" spans="1:15832" s="6" customFormat="1">
      <c r="A92" s="5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</row>
    <row r="93" spans="1:15832" s="6" customFormat="1">
      <c r="A93" s="5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</row>
    <row r="94" spans="1:15832" s="6" customFormat="1">
      <c r="A94" s="5"/>
      <c r="B94" s="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</row>
    <row r="95" spans="1:15832" s="6" customFormat="1">
      <c r="A95" s="5"/>
      <c r="B95" s="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</row>
    <row r="96" spans="1:15832" s="6" customFormat="1">
      <c r="A96" s="5"/>
      <c r="B96" s="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</row>
    <row r="97" spans="1:15832" s="6" customFormat="1">
      <c r="A97" s="5"/>
      <c r="B97" s="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</row>
    <row r="98" spans="1:15832" s="6" customFormat="1">
      <c r="A98" s="5"/>
      <c r="B98" s="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</row>
    <row r="99" spans="1:15832" s="6" customFormat="1">
      <c r="A99" s="5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</row>
    <row r="100" spans="1:15832" s="6" customFormat="1">
      <c r="A100" s="5"/>
      <c r="B100" s="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</row>
    <row r="101" spans="1:15832" s="6" customFormat="1">
      <c r="A101" s="5"/>
      <c r="B101" s="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</row>
    <row r="102" spans="1:15832" s="6" customFormat="1">
      <c r="A102" s="5"/>
      <c r="B102" s="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</row>
    <row r="103" spans="1:15832" s="6" customFormat="1">
      <c r="A103" s="5"/>
      <c r="B103" s="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</row>
    <row r="104" spans="1:15832" s="6" customFormat="1">
      <c r="A104" s="5"/>
      <c r="B104" s="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</row>
    <row r="105" spans="1:15832" s="6" customFormat="1">
      <c r="A105" s="5"/>
      <c r="B105" s="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</row>
    <row r="106" spans="1:15832" s="6" customFormat="1">
      <c r="A106" s="5"/>
      <c r="B106" s="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</row>
    <row r="107" spans="1:15832" s="6" customFormat="1">
      <c r="A107" s="5"/>
      <c r="B107" s="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</row>
    <row r="108" spans="1:15832" s="6" customFormat="1">
      <c r="A108" s="5"/>
      <c r="B108" s="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</row>
    <row r="109" spans="1:15832" s="6" customFormat="1">
      <c r="A109" s="5"/>
      <c r="B109" s="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</row>
    <row r="110" spans="1:15832" s="6" customFormat="1">
      <c r="A110" s="5"/>
      <c r="B110" s="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</row>
    <row r="111" spans="1:15832" s="6" customFormat="1">
      <c r="A111" s="5"/>
      <c r="B111" s="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</row>
  </sheetData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dcterms:created xsi:type="dcterms:W3CDTF">2015-02-12T17:49:49Z</dcterms:created>
  <dcterms:modified xsi:type="dcterms:W3CDTF">2015-07-03T17:11:09Z</dcterms:modified>
</cp:coreProperties>
</file>