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<sst xmlns="http://schemas.openxmlformats.org/spreadsheetml/2006/main" count="107" uniqueCount="106">
  <si>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</si>
  <si>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</si>
  <si>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</si>
  <si>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</si>
  <si>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</si>
  <si>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</si>
  <si>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</si>
  <si>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</si>
  <si>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</si>
  <si>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</si>
  <si>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</si>
  <si>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</si>
  <si>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</si>
  <si>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</si>
  <si>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</si>
  <si>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</si>
  <si>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</si>
  <si>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</si>
  <si>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</si>
  <si>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</si>
  <si>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</si>
  <si>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</si>
  <si>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</si>
  <si>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</si>
  <si>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</si>
  <si>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</si>
  <si>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</si>
  <si>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</si>
  <si>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</si>
  <si>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</si>
  <si>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</si>
  <si>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</si>
  <si>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</si>
  <si>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</si>
  <si>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</si>
  <si>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</si>
  <si>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</si>
  <si>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</si>
  <si>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</si>
  <si>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</si>
  <si>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</si>
  <si>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</si>
  <si>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</si>
  <si>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</si>
  <si>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</si>
  <si>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</si>
  <si>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</si>
  <si>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</si>
  <si>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</si>
  <si>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</si>
  <si>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</si>
  <si>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</si>
  <si>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</si>
  <si>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</si>
  <si>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</si>
  <si>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</si>
  <si>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</si>
  <si>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</si>
  <si>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</si>
  <si>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</si>
  <si>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</si>
  <si>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</si>
  <si>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</si>
  <si>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</si>
  <si>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</si>
  <si>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</si>
  <si>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</si>
  <si>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</si>
  <si>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</si>
  <si>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</si>
  <si>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</si>
  <si>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</si>
  <si>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</si>
  <si>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</si>
  <si>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</si>
  <si>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</si>
  <si>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</si>
  <si>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</si>
  <si>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</si>
  <si>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</si>
  <si>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</si>
  <si>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</si>
  <si>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</si>
  <si>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</si>
  <si>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</si>
  <si>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</si>
  <si>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</si>
  <si>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</si>
  <si>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</si>
  <si>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</si>
  <si>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</si>
  <si>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</si>
  <si>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</si>
  <si>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</si>
  <si>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</si>
  <si>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</si>
  <si>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</si>
  <si>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</si>
  <si>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</si>
  <si>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</si>
  <si>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</si>
  <si>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</si>
  <si>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</si>
  <si>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</si>
  <si>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</si>
  <si>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28/01/15 - VENCIMENTO 04/02/15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</si>
</sst>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467229</v>
      </c>
      <c r="C7" s="10">
        <f>C8+C20+C24</f>
        <v>329912</v>
      </c>
      <c r="D7" s="10">
        <f>D8+D20+D24</f>
        <v>344390</v>
      </c>
      <c r="E7" s="10">
        <f>E8+E20+E24</f>
        <v>75132</v>
      </c>
      <c r="F7" s="10">
        <f aca="true" t="shared" si="0" ref="F7:M7">F8+F20+F24</f>
        <v>270613</v>
      </c>
      <c r="G7" s="10">
        <f t="shared" si="0"/>
        <v>458001</v>
      </c>
      <c r="H7" s="10">
        <f t="shared" si="0"/>
        <v>432064</v>
      </c>
      <c r="I7" s="10">
        <f t="shared" si="0"/>
        <v>398609</v>
      </c>
      <c r="J7" s="10">
        <f t="shared" si="0"/>
        <v>286022</v>
      </c>
      <c r="K7" s="10">
        <f t="shared" si="0"/>
        <v>345908</v>
      </c>
      <c r="L7" s="10">
        <f t="shared" si="0"/>
        <v>149682</v>
      </c>
      <c r="M7" s="10">
        <f t="shared" si="0"/>
        <v>88229</v>
      </c>
      <c r="N7" s="10">
        <f>+N8+N20+N24</f>
        <v>3645791</v>
      </c>
      <c r="P7" s="39"/>
    </row>
    <row r="8" spans="1:14" ht="18.75" customHeight="1">
      <c r="A8" s="11" t="s">
        <v>32</v>
      </c>
      <c r="B8" s="12">
        <f>+B9+B12+B16</f>
        <v>254394</v>
      </c>
      <c r="C8" s="12">
        <f>+C9+C12+C16</f>
        <v>189333</v>
      </c>
      <c r="D8" s="12">
        <f>+D9+D12+D16</f>
        <v>212092</v>
      </c>
      <c r="E8" s="12">
        <f>+E9+E12+E16</f>
        <v>44100</v>
      </c>
      <c r="F8" s="12">
        <f aca="true" t="shared" si="1" ref="F8:M8">+F9+F12+F16</f>
        <v>155397</v>
      </c>
      <c r="G8" s="12">
        <f t="shared" si="1"/>
        <v>267562</v>
      </c>
      <c r="H8" s="12">
        <f t="shared" si="1"/>
        <v>240910</v>
      </c>
      <c r="I8" s="12">
        <f t="shared" si="1"/>
        <v>224545</v>
      </c>
      <c r="J8" s="12">
        <f t="shared" si="1"/>
        <v>165076</v>
      </c>
      <c r="K8" s="12">
        <f t="shared" si="1"/>
        <v>181544</v>
      </c>
      <c r="L8" s="12">
        <f t="shared" si="1"/>
        <v>87753</v>
      </c>
      <c r="M8" s="12">
        <f t="shared" si="1"/>
        <v>54675</v>
      </c>
      <c r="N8" s="12">
        <f>SUM(B8:M8)</f>
        <v>2077381</v>
      </c>
    </row>
    <row r="9" spans="1:14" ht="18.75" customHeight="1">
      <c r="A9" s="13" t="s">
        <v>6</v>
      </c>
      <c r="B9" s="14">
        <v>29720</v>
      </c>
      <c r="C9" s="14">
        <v>28133</v>
      </c>
      <c r="D9" s="14">
        <v>16994</v>
      </c>
      <c r="E9" s="14">
        <v>4413</v>
      </c>
      <c r="F9" s="14">
        <v>14427</v>
      </c>
      <c r="G9" s="14">
        <v>26688</v>
      </c>
      <c r="H9" s="14">
        <v>35012</v>
      </c>
      <c r="I9" s="14">
        <v>17026</v>
      </c>
      <c r="J9" s="14">
        <v>21364</v>
      </c>
      <c r="K9" s="14">
        <v>17140</v>
      </c>
      <c r="L9" s="14">
        <v>12732</v>
      </c>
      <c r="M9" s="14">
        <v>7549</v>
      </c>
      <c r="N9" s="12">
        <f aca="true" t="shared" si="2" ref="N9:N19">SUM(B9:M9)</f>
        <v>231198</v>
      </c>
    </row>
    <row r="10" spans="1:14" ht="18.75" customHeight="1">
      <c r="A10" s="15" t="s">
        <v>7</v>
      </c>
      <c r="B10" s="14">
        <f>+B9-B11</f>
        <v>29720</v>
      </c>
      <c r="C10" s="14">
        <f>+C9-C11</f>
        <v>28133</v>
      </c>
      <c r="D10" s="14">
        <f>+D9-D11</f>
        <v>16994</v>
      </c>
      <c r="E10" s="14">
        <f>+E9-E11</f>
        <v>4413</v>
      </c>
      <c r="F10" s="14">
        <f aca="true" t="shared" si="3" ref="F10:M10">+F9-F11</f>
        <v>14427</v>
      </c>
      <c r="G10" s="14">
        <f t="shared" si="3"/>
        <v>26688</v>
      </c>
      <c r="H10" s="14">
        <f t="shared" si="3"/>
        <v>35012</v>
      </c>
      <c r="I10" s="14">
        <f t="shared" si="3"/>
        <v>17026</v>
      </c>
      <c r="J10" s="14">
        <f t="shared" si="3"/>
        <v>21364</v>
      </c>
      <c r="K10" s="14">
        <f t="shared" si="3"/>
        <v>17140</v>
      </c>
      <c r="L10" s="14">
        <f t="shared" si="3"/>
        <v>12732</v>
      </c>
      <c r="M10" s="14">
        <f t="shared" si="3"/>
        <v>7549</v>
      </c>
      <c r="N10" s="12">
        <f t="shared" si="2"/>
        <v>231198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219507</v>
      </c>
      <c r="C12" s="14">
        <f>C13+C14+C15</f>
        <v>157157</v>
      </c>
      <c r="D12" s="14">
        <f>D13+D14+D15</f>
        <v>191850</v>
      </c>
      <c r="E12" s="14">
        <f>E13+E14+E15</f>
        <v>38878</v>
      </c>
      <c r="F12" s="14">
        <f aca="true" t="shared" si="4" ref="F12:M12">F13+F14+F15</f>
        <v>137847</v>
      </c>
      <c r="G12" s="14">
        <f t="shared" si="4"/>
        <v>234933</v>
      </c>
      <c r="H12" s="14">
        <f t="shared" si="4"/>
        <v>201185</v>
      </c>
      <c r="I12" s="14">
        <f t="shared" si="4"/>
        <v>203716</v>
      </c>
      <c r="J12" s="14">
        <f t="shared" si="4"/>
        <v>140765</v>
      </c>
      <c r="K12" s="14">
        <f t="shared" si="4"/>
        <v>160774</v>
      </c>
      <c r="L12" s="14">
        <f t="shared" si="4"/>
        <v>73638</v>
      </c>
      <c r="M12" s="14">
        <f t="shared" si="4"/>
        <v>46368</v>
      </c>
      <c r="N12" s="12">
        <f t="shared" si="2"/>
        <v>1806618</v>
      </c>
    </row>
    <row r="13" spans="1:14" ht="18.75" customHeight="1">
      <c r="A13" s="15" t="s">
        <v>9</v>
      </c>
      <c r="B13" s="14">
        <v>116890</v>
      </c>
      <c r="C13" s="14">
        <v>85587</v>
      </c>
      <c r="D13" s="14">
        <v>99750</v>
      </c>
      <c r="E13" s="14">
        <v>20984</v>
      </c>
      <c r="F13" s="14">
        <v>73253</v>
      </c>
      <c r="G13" s="14">
        <v>126785</v>
      </c>
      <c r="H13" s="14">
        <v>112444</v>
      </c>
      <c r="I13" s="14">
        <v>112523</v>
      </c>
      <c r="J13" s="14">
        <v>76023</v>
      </c>
      <c r="K13" s="14">
        <v>86600</v>
      </c>
      <c r="L13" s="14">
        <v>39174</v>
      </c>
      <c r="M13" s="14">
        <v>23745</v>
      </c>
      <c r="N13" s="12">
        <f t="shared" si="2"/>
        <v>973758</v>
      </c>
    </row>
    <row r="14" spans="1:14" ht="18.75" customHeight="1">
      <c r="A14" s="15" t="s">
        <v>10</v>
      </c>
      <c r="B14" s="14">
        <v>98450</v>
      </c>
      <c r="C14" s="14">
        <v>68112</v>
      </c>
      <c r="D14" s="14">
        <v>89472</v>
      </c>
      <c r="E14" s="14">
        <v>17031</v>
      </c>
      <c r="F14" s="14">
        <v>61770</v>
      </c>
      <c r="G14" s="14">
        <v>103058</v>
      </c>
      <c r="H14" s="14">
        <v>84845</v>
      </c>
      <c r="I14" s="14">
        <v>87922</v>
      </c>
      <c r="J14" s="14">
        <v>62109</v>
      </c>
      <c r="K14" s="14">
        <v>71263</v>
      </c>
      <c r="L14" s="14">
        <v>33268</v>
      </c>
      <c r="M14" s="14">
        <v>21960</v>
      </c>
      <c r="N14" s="12">
        <f t="shared" si="2"/>
        <v>799260</v>
      </c>
    </row>
    <row r="15" spans="1:14" ht="18.75" customHeight="1">
      <c r="A15" s="15" t="s">
        <v>11</v>
      </c>
      <c r="B15" s="14">
        <v>4167</v>
      </c>
      <c r="C15" s="14">
        <v>3458</v>
      </c>
      <c r="D15" s="14">
        <v>2628</v>
      </c>
      <c r="E15" s="14">
        <v>863</v>
      </c>
      <c r="F15" s="14">
        <v>2824</v>
      </c>
      <c r="G15" s="14">
        <v>5090</v>
      </c>
      <c r="H15" s="14">
        <v>3896</v>
      </c>
      <c r="I15" s="14">
        <v>3271</v>
      </c>
      <c r="J15" s="14">
        <v>2633</v>
      </c>
      <c r="K15" s="14">
        <v>2911</v>
      </c>
      <c r="L15" s="14">
        <v>1196</v>
      </c>
      <c r="M15" s="14">
        <v>663</v>
      </c>
      <c r="N15" s="12">
        <f t="shared" si="2"/>
        <v>33600</v>
      </c>
    </row>
    <row r="16" spans="1:14" ht="18.75" customHeight="1">
      <c r="A16" s="16" t="s">
        <v>31</v>
      </c>
      <c r="B16" s="14">
        <f>B17+B18+B19</f>
        <v>5167</v>
      </c>
      <c r="C16" s="14">
        <f>C17+C18+C19</f>
        <v>4043</v>
      </c>
      <c r="D16" s="14">
        <f>D17+D18+D19</f>
        <v>3248</v>
      </c>
      <c r="E16" s="14">
        <f>E17+E18+E19</f>
        <v>809</v>
      </c>
      <c r="F16" s="14">
        <f aca="true" t="shared" si="5" ref="F16:M16">F17+F18+F19</f>
        <v>3123</v>
      </c>
      <c r="G16" s="14">
        <f t="shared" si="5"/>
        <v>5941</v>
      </c>
      <c r="H16" s="14">
        <f t="shared" si="5"/>
        <v>4713</v>
      </c>
      <c r="I16" s="14">
        <f t="shared" si="5"/>
        <v>3803</v>
      </c>
      <c r="J16" s="14">
        <f t="shared" si="5"/>
        <v>2947</v>
      </c>
      <c r="K16" s="14">
        <f t="shared" si="5"/>
        <v>3630</v>
      </c>
      <c r="L16" s="14">
        <f t="shared" si="5"/>
        <v>1383</v>
      </c>
      <c r="M16" s="14">
        <f t="shared" si="5"/>
        <v>758</v>
      </c>
      <c r="N16" s="12">
        <f t="shared" si="2"/>
        <v>39565</v>
      </c>
    </row>
    <row r="17" spans="1:14" ht="18.75" customHeight="1">
      <c r="A17" s="15" t="s">
        <v>28</v>
      </c>
      <c r="B17" s="14">
        <v>4742</v>
      </c>
      <c r="C17" s="14">
        <v>3712</v>
      </c>
      <c r="D17" s="14">
        <v>3021</v>
      </c>
      <c r="E17" s="14">
        <v>750</v>
      </c>
      <c r="F17" s="14">
        <v>2918</v>
      </c>
      <c r="G17" s="14">
        <v>5517</v>
      </c>
      <c r="H17" s="14">
        <v>4385</v>
      </c>
      <c r="I17" s="14">
        <v>3546</v>
      </c>
      <c r="J17" s="14">
        <v>2747</v>
      </c>
      <c r="K17" s="14">
        <v>3338</v>
      </c>
      <c r="L17" s="14">
        <v>1274</v>
      </c>
      <c r="M17" s="14">
        <v>691</v>
      </c>
      <c r="N17" s="12">
        <f t="shared" si="2"/>
        <v>36641</v>
      </c>
    </row>
    <row r="18" spans="1:14" ht="18.75" customHeight="1">
      <c r="A18" s="15" t="s">
        <v>29</v>
      </c>
      <c r="B18" s="14">
        <v>409</v>
      </c>
      <c r="C18" s="14">
        <v>312</v>
      </c>
      <c r="D18" s="14">
        <v>217</v>
      </c>
      <c r="E18" s="14">
        <v>55</v>
      </c>
      <c r="F18" s="14">
        <v>194</v>
      </c>
      <c r="G18" s="14">
        <v>393</v>
      </c>
      <c r="H18" s="14">
        <v>309</v>
      </c>
      <c r="I18" s="14">
        <v>233</v>
      </c>
      <c r="J18" s="14">
        <v>192</v>
      </c>
      <c r="K18" s="14">
        <v>279</v>
      </c>
      <c r="L18" s="14">
        <v>105</v>
      </c>
      <c r="M18" s="14">
        <v>66</v>
      </c>
      <c r="N18" s="12">
        <f t="shared" si="2"/>
        <v>2764</v>
      </c>
    </row>
    <row r="19" spans="1:14" ht="18.75" customHeight="1">
      <c r="A19" s="15" t="s">
        <v>30</v>
      </c>
      <c r="B19" s="14">
        <v>16</v>
      </c>
      <c r="C19" s="14">
        <v>19</v>
      </c>
      <c r="D19" s="14">
        <v>10</v>
      </c>
      <c r="E19" s="14">
        <v>4</v>
      </c>
      <c r="F19" s="14">
        <v>11</v>
      </c>
      <c r="G19" s="14">
        <v>31</v>
      </c>
      <c r="H19" s="14">
        <v>19</v>
      </c>
      <c r="I19" s="14">
        <v>24</v>
      </c>
      <c r="J19" s="14">
        <v>8</v>
      </c>
      <c r="K19" s="14">
        <v>13</v>
      </c>
      <c r="L19" s="14">
        <v>4</v>
      </c>
      <c r="M19" s="14">
        <v>1</v>
      </c>
      <c r="N19" s="12">
        <f t="shared" si="2"/>
        <v>160</v>
      </c>
    </row>
    <row r="20" spans="1:14" ht="18.75" customHeight="1">
      <c r="A20" s="17" t="s">
        <v>12</v>
      </c>
      <c r="B20" s="18">
        <f>B21+B22+B23</f>
        <v>154440</v>
      </c>
      <c r="C20" s="18">
        <f>C21+C22+C23</f>
        <v>93948</v>
      </c>
      <c r="D20" s="18">
        <f>D21+D22+D23</f>
        <v>87183</v>
      </c>
      <c r="E20" s="18">
        <f>E21+E22+E23</f>
        <v>18908</v>
      </c>
      <c r="F20" s="18">
        <f aca="true" t="shared" si="6" ref="F20:M20">F21+F22+F23</f>
        <v>71855</v>
      </c>
      <c r="G20" s="18">
        <f t="shared" si="6"/>
        <v>121801</v>
      </c>
      <c r="H20" s="18">
        <f t="shared" si="6"/>
        <v>130189</v>
      </c>
      <c r="I20" s="18">
        <f t="shared" si="6"/>
        <v>130956</v>
      </c>
      <c r="J20" s="18">
        <f t="shared" si="6"/>
        <v>84953</v>
      </c>
      <c r="K20" s="18">
        <f t="shared" si="6"/>
        <v>129995</v>
      </c>
      <c r="L20" s="18">
        <f t="shared" si="6"/>
        <v>50190</v>
      </c>
      <c r="M20" s="18">
        <f t="shared" si="6"/>
        <v>28161</v>
      </c>
      <c r="N20" s="12">
        <f aca="true" t="shared" si="7" ref="N20:N26">SUM(B20:M20)</f>
        <v>1102579</v>
      </c>
    </row>
    <row r="21" spans="1:14" ht="18.75" customHeight="1">
      <c r="A21" s="13" t="s">
        <v>13</v>
      </c>
      <c r="B21" s="14">
        <v>91736</v>
      </c>
      <c r="C21" s="14">
        <v>60015</v>
      </c>
      <c r="D21" s="14">
        <v>55438</v>
      </c>
      <c r="E21" s="14">
        <v>12224</v>
      </c>
      <c r="F21" s="14">
        <v>45464</v>
      </c>
      <c r="G21" s="14">
        <v>79589</v>
      </c>
      <c r="H21" s="14">
        <v>83391</v>
      </c>
      <c r="I21" s="14">
        <v>82147</v>
      </c>
      <c r="J21" s="14">
        <v>52510</v>
      </c>
      <c r="K21" s="14">
        <v>76695</v>
      </c>
      <c r="L21" s="14">
        <v>29750</v>
      </c>
      <c r="M21" s="14">
        <v>16291</v>
      </c>
      <c r="N21" s="12">
        <f t="shared" si="7"/>
        <v>685250</v>
      </c>
    </row>
    <row r="22" spans="1:14" ht="18.75" customHeight="1">
      <c r="A22" s="13" t="s">
        <v>14</v>
      </c>
      <c r="B22" s="14">
        <v>60096</v>
      </c>
      <c r="C22" s="14">
        <v>32096</v>
      </c>
      <c r="D22" s="14">
        <v>30499</v>
      </c>
      <c r="E22" s="14">
        <v>6329</v>
      </c>
      <c r="F22" s="14">
        <v>25055</v>
      </c>
      <c r="G22" s="14">
        <v>39980</v>
      </c>
      <c r="H22" s="14">
        <v>44712</v>
      </c>
      <c r="I22" s="14">
        <v>46922</v>
      </c>
      <c r="J22" s="14">
        <v>31019</v>
      </c>
      <c r="K22" s="14">
        <v>51332</v>
      </c>
      <c r="L22" s="14">
        <v>19805</v>
      </c>
      <c r="M22" s="14">
        <v>11556</v>
      </c>
      <c r="N22" s="12">
        <f t="shared" si="7"/>
        <v>399401</v>
      </c>
    </row>
    <row r="23" spans="1:14" ht="18.75" customHeight="1">
      <c r="A23" s="13" t="s">
        <v>15</v>
      </c>
      <c r="B23" s="14">
        <v>2608</v>
      </c>
      <c r="C23" s="14">
        <v>1837</v>
      </c>
      <c r="D23" s="14">
        <v>1246</v>
      </c>
      <c r="E23" s="14">
        <v>355</v>
      </c>
      <c r="F23" s="14">
        <v>1336</v>
      </c>
      <c r="G23" s="14">
        <v>2232</v>
      </c>
      <c r="H23" s="14">
        <v>2086</v>
      </c>
      <c r="I23" s="14">
        <v>1887</v>
      </c>
      <c r="J23" s="14">
        <v>1424</v>
      </c>
      <c r="K23" s="14">
        <v>1968</v>
      </c>
      <c r="L23" s="14">
        <v>635</v>
      </c>
      <c r="M23" s="14">
        <v>314</v>
      </c>
      <c r="N23" s="12">
        <f t="shared" si="7"/>
        <v>17928</v>
      </c>
    </row>
    <row r="24" spans="1:14" ht="18.75" customHeight="1">
      <c r="A24" s="17" t="s">
        <v>16</v>
      </c>
      <c r="B24" s="14">
        <f>B25+B26</f>
        <v>58395</v>
      </c>
      <c r="C24" s="14">
        <f>C25+C26</f>
        <v>46631</v>
      </c>
      <c r="D24" s="14">
        <f>D25+D26</f>
        <v>45115</v>
      </c>
      <c r="E24" s="14">
        <f>E25+E26</f>
        <v>12124</v>
      </c>
      <c r="F24" s="14">
        <f aca="true" t="shared" si="8" ref="F24:M24">F25+F26</f>
        <v>43361</v>
      </c>
      <c r="G24" s="14">
        <f t="shared" si="8"/>
        <v>68638</v>
      </c>
      <c r="H24" s="14">
        <f t="shared" si="8"/>
        <v>60965</v>
      </c>
      <c r="I24" s="14">
        <f t="shared" si="8"/>
        <v>43108</v>
      </c>
      <c r="J24" s="14">
        <f t="shared" si="8"/>
        <v>35993</v>
      </c>
      <c r="K24" s="14">
        <f t="shared" si="8"/>
        <v>34369</v>
      </c>
      <c r="L24" s="14">
        <f t="shared" si="8"/>
        <v>11739</v>
      </c>
      <c r="M24" s="14">
        <f t="shared" si="8"/>
        <v>5393</v>
      </c>
      <c r="N24" s="12">
        <f t="shared" si="7"/>
        <v>465831</v>
      </c>
    </row>
    <row r="25" spans="1:14" ht="18.75" customHeight="1">
      <c r="A25" s="13" t="s">
        <v>17</v>
      </c>
      <c r="B25" s="14">
        <v>37373</v>
      </c>
      <c r="C25" s="14">
        <v>29844</v>
      </c>
      <c r="D25" s="14">
        <v>28874</v>
      </c>
      <c r="E25" s="14">
        <v>7759</v>
      </c>
      <c r="F25" s="14">
        <v>27751</v>
      </c>
      <c r="G25" s="14">
        <v>43928</v>
      </c>
      <c r="H25" s="14">
        <v>39018</v>
      </c>
      <c r="I25" s="14">
        <v>27589</v>
      </c>
      <c r="J25" s="14">
        <v>23036</v>
      </c>
      <c r="K25" s="14">
        <v>21996</v>
      </c>
      <c r="L25" s="14">
        <v>7513</v>
      </c>
      <c r="M25" s="14">
        <v>3452</v>
      </c>
      <c r="N25" s="12">
        <f t="shared" si="7"/>
        <v>298133</v>
      </c>
    </row>
    <row r="26" spans="1:14" ht="18.75" customHeight="1">
      <c r="A26" s="13" t="s">
        <v>18</v>
      </c>
      <c r="B26" s="14">
        <v>21022</v>
      </c>
      <c r="C26" s="14">
        <v>16787</v>
      </c>
      <c r="D26" s="14">
        <v>16241</v>
      </c>
      <c r="E26" s="14">
        <v>4365</v>
      </c>
      <c r="F26" s="14">
        <v>15610</v>
      </c>
      <c r="G26" s="14">
        <v>24710</v>
      </c>
      <c r="H26" s="14">
        <v>21947</v>
      </c>
      <c r="I26" s="14">
        <v>15519</v>
      </c>
      <c r="J26" s="14">
        <v>12957</v>
      </c>
      <c r="K26" s="14">
        <v>12373</v>
      </c>
      <c r="L26" s="14">
        <v>4226</v>
      </c>
      <c r="M26" s="14">
        <v>1941</v>
      </c>
      <c r="N26" s="12">
        <f t="shared" si="7"/>
        <v>167698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0.9958303593079366</v>
      </c>
      <c r="D32" s="23">
        <f t="shared" si="9"/>
        <v>1</v>
      </c>
      <c r="E32" s="23">
        <f t="shared" si="9"/>
        <v>0.991108550284832</v>
      </c>
      <c r="F32" s="23">
        <f t="shared" si="9"/>
        <v>0.9976926518681659</v>
      </c>
      <c r="G32" s="23">
        <f t="shared" si="9"/>
        <v>1</v>
      </c>
      <c r="H32" s="23">
        <f t="shared" si="9"/>
        <v>0.9960491501259072</v>
      </c>
      <c r="I32" s="23">
        <f t="shared" si="9"/>
        <v>0.9983561796146098</v>
      </c>
      <c r="J32" s="23">
        <f t="shared" si="9"/>
        <v>1</v>
      </c>
      <c r="K32" s="23">
        <f t="shared" si="9"/>
        <v>0.999274680839992</v>
      </c>
      <c r="L32" s="23">
        <f t="shared" si="9"/>
        <v>0.9996313965607088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1.6749866643559492</v>
      </c>
      <c r="D35" s="26">
        <f>D32*D34</f>
        <v>1.5792</v>
      </c>
      <c r="E35" s="26">
        <f>E32*E34</f>
        <v>2.0022374932854174</v>
      </c>
      <c r="F35" s="26">
        <f aca="true" t="shared" si="10" ref="F35:M35">F32*F34</f>
        <v>1.837650095475975</v>
      </c>
      <c r="G35" s="26">
        <f t="shared" si="10"/>
        <v>1.4606</v>
      </c>
      <c r="H35" s="26">
        <f t="shared" si="10"/>
        <v>1.6975665665595836</v>
      </c>
      <c r="I35" s="26">
        <f t="shared" si="10"/>
        <v>1.6609651760248263</v>
      </c>
      <c r="J35" s="26">
        <f t="shared" si="10"/>
        <v>1.8737</v>
      </c>
      <c r="K35" s="26">
        <f t="shared" si="10"/>
        <v>1.790200590724846</v>
      </c>
      <c r="L35" s="26">
        <f t="shared" si="10"/>
        <v>2.1270156856018763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-0.0008026989</v>
      </c>
      <c r="D36" s="26">
        <v>0</v>
      </c>
      <c r="E36" s="26">
        <v>0</v>
      </c>
      <c r="F36" s="26">
        <v>-0.0002940731</v>
      </c>
      <c r="G36" s="26">
        <v>-0.00027792</v>
      </c>
      <c r="H36" s="26">
        <v>-0.0005333238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350.96000000000004</v>
      </c>
      <c r="D38" s="65">
        <f t="shared" si="11"/>
        <v>0</v>
      </c>
      <c r="E38" s="65">
        <f t="shared" si="11"/>
        <v>0</v>
      </c>
      <c r="F38" s="65">
        <f t="shared" si="11"/>
        <v>107</v>
      </c>
      <c r="G38" s="65">
        <f t="shared" si="11"/>
        <v>154.08</v>
      </c>
      <c r="H38" s="65">
        <f t="shared" si="11"/>
        <v>295.32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907.3600000000001</v>
      </c>
    </row>
    <row r="39" spans="1:14" ht="18.75" customHeight="1">
      <c r="A39" s="61" t="s">
        <v>51</v>
      </c>
      <c r="B39" s="67">
        <v>0</v>
      </c>
      <c r="C39" s="67">
        <v>82</v>
      </c>
      <c r="D39" s="67">
        <v>0</v>
      </c>
      <c r="E39" s="67">
        <v>0</v>
      </c>
      <c r="F39" s="67">
        <v>25</v>
      </c>
      <c r="G39" s="67">
        <v>36</v>
      </c>
      <c r="H39" s="67">
        <v>69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212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813352.2431999999</v>
      </c>
      <c r="C42" s="69">
        <f aca="true" t="shared" si="12" ref="C42:N42">C43+C44+C45</f>
        <v>552684.3404115031</v>
      </c>
      <c r="D42" s="69">
        <f t="shared" si="12"/>
        <v>543860.688</v>
      </c>
      <c r="E42" s="69">
        <f t="shared" si="12"/>
        <v>150432.10734552</v>
      </c>
      <c r="F42" s="69">
        <f>F43+F44+F45</f>
        <v>497319.42528322974</v>
      </c>
      <c r="G42" s="69">
        <f>G43+G44+G45</f>
        <v>668983.0529620799</v>
      </c>
      <c r="H42" s="69">
        <f t="shared" si="12"/>
        <v>733522.2909996767</v>
      </c>
      <c r="I42" s="69">
        <f t="shared" si="12"/>
        <v>662075.66785008</v>
      </c>
      <c r="J42" s="69">
        <f t="shared" si="12"/>
        <v>535919.4214</v>
      </c>
      <c r="K42" s="69">
        <f t="shared" si="12"/>
        <v>619244.70593645</v>
      </c>
      <c r="L42" s="69">
        <f t="shared" si="12"/>
        <v>318375.96185226005</v>
      </c>
      <c r="M42" s="69">
        <f t="shared" si="12"/>
        <v>184310.381</v>
      </c>
      <c r="N42" s="69">
        <f t="shared" si="12"/>
        <v>6280080.2862408</v>
      </c>
    </row>
    <row r="43" spans="1:14" ht="18.75" customHeight="1">
      <c r="A43" s="66" t="s">
        <v>103</v>
      </c>
      <c r="B43" s="63">
        <f aca="true" t="shared" si="13" ref="B43:H43">B35*B7</f>
        <v>813352.2431999999</v>
      </c>
      <c r="C43" s="63">
        <f t="shared" si="13"/>
        <v>552598.2004109999</v>
      </c>
      <c r="D43" s="63">
        <f t="shared" si="13"/>
        <v>543860.688</v>
      </c>
      <c r="E43" s="63">
        <f t="shared" si="13"/>
        <v>150432.10734552</v>
      </c>
      <c r="F43" s="63">
        <f t="shared" si="13"/>
        <v>497292.00528704</v>
      </c>
      <c r="G43" s="63">
        <f t="shared" si="13"/>
        <v>668956.2605999999</v>
      </c>
      <c r="H43" s="63">
        <f t="shared" si="13"/>
        <v>733457.401014</v>
      </c>
      <c r="I43" s="63">
        <f>I35*I7</f>
        <v>662075.66785008</v>
      </c>
      <c r="J43" s="63">
        <f>J35*J7</f>
        <v>535919.4214</v>
      </c>
      <c r="K43" s="63">
        <f>K35*K7</f>
        <v>619244.70593645</v>
      </c>
      <c r="L43" s="63">
        <f>L35*L7</f>
        <v>318375.96185226005</v>
      </c>
      <c r="M43" s="63">
        <f>M35*M7</f>
        <v>184310.381</v>
      </c>
      <c r="N43" s="65">
        <f>SUM(B43:M43)</f>
        <v>6279875.04389635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-264.8199994968</v>
      </c>
      <c r="D44" s="63">
        <f t="shared" si="14"/>
        <v>0</v>
      </c>
      <c r="E44" s="63">
        <f t="shared" si="14"/>
        <v>0</v>
      </c>
      <c r="F44" s="63">
        <f t="shared" si="14"/>
        <v>-79.5800038103</v>
      </c>
      <c r="G44" s="63">
        <f t="shared" si="14"/>
        <v>-127.28763792000001</v>
      </c>
      <c r="H44" s="63">
        <f t="shared" si="14"/>
        <v>-230.4300143232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-702.1176555503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350.96000000000004</v>
      </c>
      <c r="D45" s="63">
        <f t="shared" si="15"/>
        <v>0</v>
      </c>
      <c r="E45" s="63">
        <f t="shared" si="15"/>
        <v>0</v>
      </c>
      <c r="F45" s="63">
        <f t="shared" si="15"/>
        <v>107</v>
      </c>
      <c r="G45" s="63">
        <f t="shared" si="15"/>
        <v>154.08</v>
      </c>
      <c r="H45" s="63">
        <f t="shared" si="15"/>
        <v>295.32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907.3600000000001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-104020</v>
      </c>
      <c r="C47" s="28">
        <f t="shared" si="16"/>
        <v>-98465.5</v>
      </c>
      <c r="D47" s="28">
        <f t="shared" si="16"/>
        <v>-59479</v>
      </c>
      <c r="E47" s="28">
        <f t="shared" si="16"/>
        <v>-15445.5</v>
      </c>
      <c r="F47" s="28">
        <f t="shared" si="16"/>
        <v>-50494.5</v>
      </c>
      <c r="G47" s="28">
        <f t="shared" si="16"/>
        <v>-93408</v>
      </c>
      <c r="H47" s="28">
        <f t="shared" si="16"/>
        <v>-122542</v>
      </c>
      <c r="I47" s="28">
        <f t="shared" si="16"/>
        <v>-59591</v>
      </c>
      <c r="J47" s="28">
        <f t="shared" si="16"/>
        <v>-74774</v>
      </c>
      <c r="K47" s="28">
        <f t="shared" si="16"/>
        <v>-59990</v>
      </c>
      <c r="L47" s="28">
        <f t="shared" si="16"/>
        <v>-44562</v>
      </c>
      <c r="M47" s="28">
        <f t="shared" si="16"/>
        <v>-26421.5</v>
      </c>
      <c r="N47" s="28">
        <f t="shared" si="16"/>
        <v>-809193</v>
      </c>
      <c r="P47" s="40"/>
    </row>
    <row r="48" spans="1:16" ht="18.75" customHeight="1">
      <c r="A48" s="17" t="s">
        <v>55</v>
      </c>
      <c r="B48" s="29">
        <f>B49+B50</f>
        <v>-104020</v>
      </c>
      <c r="C48" s="29">
        <f>C49+C50</f>
        <v>-98465.5</v>
      </c>
      <c r="D48" s="29">
        <f>D49+D50</f>
        <v>-59479</v>
      </c>
      <c r="E48" s="29">
        <f>E49+E50</f>
        <v>-15445.5</v>
      </c>
      <c r="F48" s="29">
        <f aca="true" t="shared" si="17" ref="F48:M48">F49+F50</f>
        <v>-50494.5</v>
      </c>
      <c r="G48" s="29">
        <f t="shared" si="17"/>
        <v>-93408</v>
      </c>
      <c r="H48" s="29">
        <f t="shared" si="17"/>
        <v>-122542</v>
      </c>
      <c r="I48" s="29">
        <f t="shared" si="17"/>
        <v>-59591</v>
      </c>
      <c r="J48" s="29">
        <f t="shared" si="17"/>
        <v>-74774</v>
      </c>
      <c r="K48" s="29">
        <f t="shared" si="17"/>
        <v>-59990</v>
      </c>
      <c r="L48" s="29">
        <f t="shared" si="17"/>
        <v>-44562</v>
      </c>
      <c r="M48" s="29">
        <f t="shared" si="17"/>
        <v>-26421.5</v>
      </c>
      <c r="N48" s="28">
        <f aca="true" t="shared" si="18" ref="N48:N58">SUM(B48:M48)</f>
        <v>-809193</v>
      </c>
      <c r="P48" s="40"/>
    </row>
    <row r="49" spans="1:16" ht="18.75" customHeight="1">
      <c r="A49" s="13" t="s">
        <v>56</v>
      </c>
      <c r="B49" s="20">
        <f>ROUND(-B9*$D$3,2)</f>
        <v>-104020</v>
      </c>
      <c r="C49" s="20">
        <f>ROUND(-C9*$D$3,2)</f>
        <v>-98465.5</v>
      </c>
      <c r="D49" s="20">
        <f>ROUND(-D9*$D$3,2)</f>
        <v>-59479</v>
      </c>
      <c r="E49" s="20">
        <f>ROUND(-E9*$D$3,2)</f>
        <v>-15445.5</v>
      </c>
      <c r="F49" s="20">
        <f aca="true" t="shared" si="19" ref="F49:M49">ROUND(-F9*$D$3,2)</f>
        <v>-50494.5</v>
      </c>
      <c r="G49" s="20">
        <f t="shared" si="19"/>
        <v>-93408</v>
      </c>
      <c r="H49" s="20">
        <f t="shared" si="19"/>
        <v>-122542</v>
      </c>
      <c r="I49" s="20">
        <f t="shared" si="19"/>
        <v>-59591</v>
      </c>
      <c r="J49" s="20">
        <f t="shared" si="19"/>
        <v>-74774</v>
      </c>
      <c r="K49" s="20">
        <f t="shared" si="19"/>
        <v>-59990</v>
      </c>
      <c r="L49" s="20">
        <f t="shared" si="19"/>
        <v>-44562</v>
      </c>
      <c r="M49" s="20">
        <f t="shared" si="19"/>
        <v>-26421.5</v>
      </c>
      <c r="N49" s="54">
        <f t="shared" si="18"/>
        <v>-809193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709332.2431999999</v>
      </c>
      <c r="C60" s="32">
        <f t="shared" si="22"/>
        <v>454218.8404115031</v>
      </c>
      <c r="D60" s="32">
        <f t="shared" si="22"/>
        <v>484381.68799999997</v>
      </c>
      <c r="E60" s="32">
        <f t="shared" si="22"/>
        <v>134986.60734552</v>
      </c>
      <c r="F60" s="32">
        <f t="shared" si="22"/>
        <v>446824.92528322974</v>
      </c>
      <c r="G60" s="32">
        <f t="shared" si="22"/>
        <v>575575.0529620799</v>
      </c>
      <c r="H60" s="32">
        <f t="shared" si="22"/>
        <v>610980.2909996767</v>
      </c>
      <c r="I60" s="32">
        <f t="shared" si="22"/>
        <v>602484.66785008</v>
      </c>
      <c r="J60" s="32">
        <f t="shared" si="22"/>
        <v>461145.4214</v>
      </c>
      <c r="K60" s="32">
        <f t="shared" si="22"/>
        <v>559254.70593645</v>
      </c>
      <c r="L60" s="32">
        <f t="shared" si="22"/>
        <v>273813.96185226005</v>
      </c>
      <c r="M60" s="32">
        <f t="shared" si="22"/>
        <v>157888.881</v>
      </c>
      <c r="N60" s="32">
        <f>SUM(B60:M60)</f>
        <v>5470887.286240798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5470887.3</v>
      </c>
      <c r="P63" s="40"/>
    </row>
    <row r="64" spans="1:14" ht="18.75" customHeight="1">
      <c r="A64" s="17" t="s">
        <v>22</v>
      </c>
      <c r="B64" s="42">
        <v>129824.72</v>
      </c>
      <c r="C64" s="42">
        <v>110892.79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240717.51</v>
      </c>
    </row>
    <row r="65" spans="1:14" ht="18.75" customHeight="1">
      <c r="A65" s="17" t="s">
        <v>23</v>
      </c>
      <c r="B65" s="42">
        <v>408547.61</v>
      </c>
      <c r="C65" s="42">
        <v>212227.27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620774.88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484381.69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484381.69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134986.61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134986.61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446824.93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446824.93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575575.05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575575.05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465598.94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465598.94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145381.35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145381.35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602484.67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602484.67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461145.42</v>
      </c>
      <c r="K73" s="41">
        <v>0</v>
      </c>
      <c r="L73" s="41">
        <v>0</v>
      </c>
      <c r="M73" s="41">
        <v>0</v>
      </c>
      <c r="N73" s="32">
        <f t="shared" si="23"/>
        <v>461145.42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559254.71</v>
      </c>
      <c r="L74" s="41">
        <v>0</v>
      </c>
      <c r="M74" s="41">
        <v>0</v>
      </c>
      <c r="N74" s="29">
        <f t="shared" si="23"/>
        <v>559254.71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273813.96</v>
      </c>
      <c r="M75" s="41">
        <v>0</v>
      </c>
      <c r="N75" s="32">
        <f t="shared" si="23"/>
        <v>273813.96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157888.88</v>
      </c>
      <c r="N76" s="29">
        <f t="shared" si="23"/>
        <v>157888.88</v>
      </c>
    </row>
    <row r="77" spans="1:14" ht="18.75" customHeight="1">
      <c r="A77" s="38" t="s">
        <v>68</v>
      </c>
      <c r="B77" s="36">
        <v>170959.92</v>
      </c>
      <c r="C77" s="36">
        <v>131098.78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f>SUM(B77:M77)</f>
        <v>302058.7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1.947760911696782</v>
      </c>
      <c r="C81" s="52">
        <v>1.9085674248260924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</v>
      </c>
      <c r="C82" s="52">
        <v>1.5879510969282682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1.5792000058073696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2.002237528616302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1.8376501128918419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1.4605999986899592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1.7191297042172733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1.6354130723887572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1.6609651814183826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1.8736999951052717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1.7902006024723338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2.1270156732272416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2.0889999886658583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2015-02-04T10:39:05Z</dcterms:modified>
  <cp:category/>
  <cp:version/>
  <cp:contentType/>
  <cp:contentStatus/>
</cp:coreProperties>
</file>