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<sst xmlns="http://schemas.openxmlformats.org/spreadsheetml/2006/main" count="100" uniqueCount="98">
  <si>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</si>
  <si>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</si>
  <si>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</si>
  <si>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</si>
  <si>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</si>
  <si>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</si>
  <si>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</si>
  <si>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</si>
  <si>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</si>
  <si>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</si>
  <si>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</si>
  <si>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</si>
  <si>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</si>
  <si>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</si>
  <si>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</si>
  <si>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</si>
  <si>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</si>
  <si>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</si>
  <si>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</si>
  <si>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</si>
  <si>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</si>
  <si>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</si>
  <si>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</si>
  <si>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</si>
  <si>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</si>
  <si>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</si>
  <si>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</si>
  <si>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</si>
  <si>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</si>
  <si>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</si>
  <si>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</si>
  <si>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</si>
  <si>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</si>
  <si>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</si>
  <si>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</si>
  <si>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</si>
  <si>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</si>
  <si>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</si>
  <si>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</si>
  <si>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</si>
  <si>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</si>
  <si>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</si>
  <si>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</si>
  <si>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</si>
  <si>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</si>
  <si>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</si>
  <si>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</si>
  <si>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</si>
  <si>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</si>
  <si>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</si>
  <si>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</si>
  <si>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</si>
  <si>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</si>
  <si>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</si>
  <si>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</si>
  <si>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</si>
  <si>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</si>
  <si>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</si>
  <si>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</si>
  <si>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</si>
  <si>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</si>
  <si>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</si>
  <si>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</si>
  <si>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</si>
  <si>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</si>
  <si>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</si>
  <si>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</si>
  <si>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</si>
  <si>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</si>
  <si>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</si>
  <si>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</si>
  <si>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</si>
  <si>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</si>
  <si>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</si>
  <si>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</si>
  <si>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</si>
  <si>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</si>
  <si>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</si>
  <si>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</si>
  <si>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</si>
  <si>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</si>
  <si>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</si>
  <si>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</si>
  <si>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</si>
  <si>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</si>
  <si>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</si>
  <si>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</si>
  <si>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</si>
  <si>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</si>
  <si>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</si>
  <si>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</si>
  <si>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</si>
  <si>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</si>
  <si>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</si>
  <si>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</si>
  <si>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</si>
  <si>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</si>
  <si>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04/01/15 - VENCIMENTO 09/01/15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</si>
</sst>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186943</v>
      </c>
      <c r="C7" s="10">
        <f>C8+C20+C24</f>
        <v>127416</v>
      </c>
      <c r="D7" s="10">
        <f>D8+D20+D24</f>
        <v>146111</v>
      </c>
      <c r="E7" s="10">
        <f>E8+E20+E24</f>
        <v>30542</v>
      </c>
      <c r="F7" s="10">
        <f aca="true" t="shared" si="0" ref="F7:M7">F8+F20+F24</f>
        <v>108339</v>
      </c>
      <c r="G7" s="10">
        <f t="shared" si="0"/>
        <v>166893</v>
      </c>
      <c r="H7" s="10">
        <f t="shared" si="0"/>
        <v>154175</v>
      </c>
      <c r="I7" s="10">
        <f t="shared" si="0"/>
        <v>169998</v>
      </c>
      <c r="J7" s="10">
        <f t="shared" si="0"/>
        <v>116222</v>
      </c>
      <c r="K7" s="10">
        <f t="shared" si="0"/>
        <v>168193</v>
      </c>
      <c r="L7" s="10">
        <f t="shared" si="0"/>
        <v>56430</v>
      </c>
      <c r="M7" s="10">
        <f t="shared" si="0"/>
        <v>30013</v>
      </c>
      <c r="N7" s="10">
        <f>+N8+N20+N24</f>
        <v>1461275</v>
      </c>
      <c r="P7" s="41"/>
    </row>
    <row r="8" spans="1:14" ht="18.75" customHeight="1">
      <c r="A8" s="11" t="s">
        <v>34</v>
      </c>
      <c r="B8" s="12">
        <f>+B9+B12+B16</f>
        <v>103028</v>
      </c>
      <c r="C8" s="12">
        <f>+C9+C12+C16</f>
        <v>73029</v>
      </c>
      <c r="D8" s="12">
        <f>+D9+D12+D16</f>
        <v>85905</v>
      </c>
      <c r="E8" s="12">
        <f>+E9+E12+E16</f>
        <v>18025</v>
      </c>
      <c r="F8" s="12">
        <f aca="true" t="shared" si="1" ref="F8:M8">+F9+F12+F16</f>
        <v>60366</v>
      </c>
      <c r="G8" s="12">
        <f t="shared" si="1"/>
        <v>96355</v>
      </c>
      <c r="H8" s="12">
        <f t="shared" si="1"/>
        <v>87078</v>
      </c>
      <c r="I8" s="12">
        <f t="shared" si="1"/>
        <v>92597</v>
      </c>
      <c r="J8" s="12">
        <f t="shared" si="1"/>
        <v>67705</v>
      </c>
      <c r="K8" s="12">
        <f t="shared" si="1"/>
        <v>89183</v>
      </c>
      <c r="L8" s="12">
        <f t="shared" si="1"/>
        <v>33315</v>
      </c>
      <c r="M8" s="12">
        <f t="shared" si="1"/>
        <v>19010</v>
      </c>
      <c r="N8" s="12">
        <f>SUM(B8:M8)</f>
        <v>825596</v>
      </c>
    </row>
    <row r="9" spans="1:14" ht="18.75" customHeight="1">
      <c r="A9" s="13" t="s">
        <v>7</v>
      </c>
      <c r="B9" s="14">
        <v>21301</v>
      </c>
      <c r="C9" s="14">
        <v>18288</v>
      </c>
      <c r="D9" s="14">
        <v>15026</v>
      </c>
      <c r="E9" s="14">
        <v>3036</v>
      </c>
      <c r="F9" s="14">
        <v>10531</v>
      </c>
      <c r="G9" s="14">
        <v>17914</v>
      </c>
      <c r="H9" s="14">
        <v>21147</v>
      </c>
      <c r="I9" s="14">
        <v>13297</v>
      </c>
      <c r="J9" s="14">
        <v>14754</v>
      </c>
      <c r="K9" s="14">
        <v>13926</v>
      </c>
      <c r="L9" s="14">
        <v>7101</v>
      </c>
      <c r="M9" s="14">
        <v>3818</v>
      </c>
      <c r="N9" s="12">
        <f aca="true" t="shared" si="2" ref="N9:N19">SUM(B9:M9)</f>
        <v>160139</v>
      </c>
    </row>
    <row r="10" spans="1:14" ht="18.75" customHeight="1">
      <c r="A10" s="15" t="s">
        <v>8</v>
      </c>
      <c r="B10" s="14">
        <f>+B9-B11</f>
        <v>21301</v>
      </c>
      <c r="C10" s="14">
        <f>+C9-C11</f>
        <v>18288</v>
      </c>
      <c r="D10" s="14">
        <f>+D9-D11</f>
        <v>15026</v>
      </c>
      <c r="E10" s="14">
        <f>+E9-E11</f>
        <v>3036</v>
      </c>
      <c r="F10" s="14">
        <f aca="true" t="shared" si="3" ref="F10:M10">+F9-F11</f>
        <v>10531</v>
      </c>
      <c r="G10" s="14">
        <f t="shared" si="3"/>
        <v>17914</v>
      </c>
      <c r="H10" s="14">
        <f t="shared" si="3"/>
        <v>21147</v>
      </c>
      <c r="I10" s="14">
        <f t="shared" si="3"/>
        <v>13297</v>
      </c>
      <c r="J10" s="14">
        <f t="shared" si="3"/>
        <v>14754</v>
      </c>
      <c r="K10" s="14">
        <f t="shared" si="3"/>
        <v>13926</v>
      </c>
      <c r="L10" s="14">
        <f t="shared" si="3"/>
        <v>7101</v>
      </c>
      <c r="M10" s="14">
        <f t="shared" si="3"/>
        <v>3818</v>
      </c>
      <c r="N10" s="12">
        <f t="shared" si="2"/>
        <v>160139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80046</v>
      </c>
      <c r="C12" s="14">
        <f>C13+C14+C15</f>
        <v>53601</v>
      </c>
      <c r="D12" s="14">
        <f>D13+D14+D15</f>
        <v>69822</v>
      </c>
      <c r="E12" s="14">
        <f>E13+E14+E15</f>
        <v>14751</v>
      </c>
      <c r="F12" s="14">
        <f aca="true" t="shared" si="4" ref="F12:M12">F13+F14+F15</f>
        <v>48899</v>
      </c>
      <c r="G12" s="14">
        <f t="shared" si="4"/>
        <v>76901</v>
      </c>
      <c r="H12" s="14">
        <f t="shared" si="4"/>
        <v>64701</v>
      </c>
      <c r="I12" s="14">
        <f t="shared" si="4"/>
        <v>77967</v>
      </c>
      <c r="J12" s="14">
        <f t="shared" si="4"/>
        <v>51908</v>
      </c>
      <c r="K12" s="14">
        <f t="shared" si="4"/>
        <v>73624</v>
      </c>
      <c r="L12" s="14">
        <f t="shared" si="4"/>
        <v>25783</v>
      </c>
      <c r="M12" s="14">
        <f t="shared" si="4"/>
        <v>14989</v>
      </c>
      <c r="N12" s="12">
        <f t="shared" si="2"/>
        <v>652992</v>
      </c>
    </row>
    <row r="13" spans="1:14" ht="18.75" customHeight="1">
      <c r="A13" s="15" t="s">
        <v>10</v>
      </c>
      <c r="B13" s="14">
        <v>37939</v>
      </c>
      <c r="C13" s="14">
        <v>26731</v>
      </c>
      <c r="D13" s="14">
        <v>32862</v>
      </c>
      <c r="E13" s="14">
        <v>7112</v>
      </c>
      <c r="F13" s="14">
        <v>23929</v>
      </c>
      <c r="G13" s="14">
        <v>38178</v>
      </c>
      <c r="H13" s="14">
        <v>32159</v>
      </c>
      <c r="I13" s="14">
        <v>38714</v>
      </c>
      <c r="J13" s="14">
        <v>24228</v>
      </c>
      <c r="K13" s="14">
        <v>34173</v>
      </c>
      <c r="L13" s="14">
        <v>11448</v>
      </c>
      <c r="M13" s="14">
        <v>6451</v>
      </c>
      <c r="N13" s="12">
        <f t="shared" si="2"/>
        <v>313924</v>
      </c>
    </row>
    <row r="14" spans="1:14" ht="18.75" customHeight="1">
      <c r="A14" s="15" t="s">
        <v>11</v>
      </c>
      <c r="B14" s="14">
        <v>39350</v>
      </c>
      <c r="C14" s="14">
        <v>24702</v>
      </c>
      <c r="D14" s="14">
        <v>34994</v>
      </c>
      <c r="E14" s="14">
        <v>7091</v>
      </c>
      <c r="F14" s="14">
        <v>23161</v>
      </c>
      <c r="G14" s="14">
        <v>35809</v>
      </c>
      <c r="H14" s="14">
        <v>30377</v>
      </c>
      <c r="I14" s="14">
        <v>36938</v>
      </c>
      <c r="J14" s="14">
        <v>25859</v>
      </c>
      <c r="K14" s="14">
        <v>37198</v>
      </c>
      <c r="L14" s="14">
        <v>13606</v>
      </c>
      <c r="M14" s="14">
        <v>8179</v>
      </c>
      <c r="N14" s="12">
        <f t="shared" si="2"/>
        <v>317264</v>
      </c>
    </row>
    <row r="15" spans="1:14" ht="18.75" customHeight="1">
      <c r="A15" s="15" t="s">
        <v>12</v>
      </c>
      <c r="B15" s="14">
        <v>2757</v>
      </c>
      <c r="C15" s="14">
        <v>2168</v>
      </c>
      <c r="D15" s="14">
        <v>1966</v>
      </c>
      <c r="E15" s="14">
        <v>548</v>
      </c>
      <c r="F15" s="14">
        <v>1809</v>
      </c>
      <c r="G15" s="14">
        <v>2914</v>
      </c>
      <c r="H15" s="14">
        <v>2165</v>
      </c>
      <c r="I15" s="14">
        <v>2315</v>
      </c>
      <c r="J15" s="14">
        <v>1821</v>
      </c>
      <c r="K15" s="14">
        <v>2253</v>
      </c>
      <c r="L15" s="14">
        <v>729</v>
      </c>
      <c r="M15" s="14">
        <v>359</v>
      </c>
      <c r="N15" s="12">
        <f t="shared" si="2"/>
        <v>21804</v>
      </c>
    </row>
    <row r="16" spans="1:14" ht="18.75" customHeight="1">
      <c r="A16" s="16" t="s">
        <v>33</v>
      </c>
      <c r="B16" s="14">
        <f>B17+B18+B19</f>
        <v>1681</v>
      </c>
      <c r="C16" s="14">
        <f>C17+C18+C19</f>
        <v>1140</v>
      </c>
      <c r="D16" s="14">
        <f>D17+D18+D19</f>
        <v>1057</v>
      </c>
      <c r="E16" s="14">
        <f>E17+E18+E19</f>
        <v>238</v>
      </c>
      <c r="F16" s="14">
        <f aca="true" t="shared" si="5" ref="F16:M16">F17+F18+F19</f>
        <v>936</v>
      </c>
      <c r="G16" s="14">
        <f t="shared" si="5"/>
        <v>1540</v>
      </c>
      <c r="H16" s="14">
        <f t="shared" si="5"/>
        <v>1230</v>
      </c>
      <c r="I16" s="14">
        <f t="shared" si="5"/>
        <v>1333</v>
      </c>
      <c r="J16" s="14">
        <f t="shared" si="5"/>
        <v>1043</v>
      </c>
      <c r="K16" s="14">
        <f t="shared" si="5"/>
        <v>1633</v>
      </c>
      <c r="L16" s="14">
        <f t="shared" si="5"/>
        <v>431</v>
      </c>
      <c r="M16" s="14">
        <f t="shared" si="5"/>
        <v>203</v>
      </c>
      <c r="N16" s="12">
        <f t="shared" si="2"/>
        <v>12465</v>
      </c>
    </row>
    <row r="17" spans="1:14" ht="18.75" customHeight="1">
      <c r="A17" s="15" t="s">
        <v>30</v>
      </c>
      <c r="B17" s="14">
        <v>1487</v>
      </c>
      <c r="C17" s="14">
        <v>1009</v>
      </c>
      <c r="D17" s="14">
        <v>941</v>
      </c>
      <c r="E17" s="14">
        <v>215</v>
      </c>
      <c r="F17" s="14">
        <v>867</v>
      </c>
      <c r="G17" s="14">
        <v>1377</v>
      </c>
      <c r="H17" s="14">
        <v>1143</v>
      </c>
      <c r="I17" s="14">
        <v>1217</v>
      </c>
      <c r="J17" s="14">
        <v>919</v>
      </c>
      <c r="K17" s="14">
        <v>1460</v>
      </c>
      <c r="L17" s="14">
        <v>373</v>
      </c>
      <c r="M17" s="14">
        <v>171</v>
      </c>
      <c r="N17" s="12">
        <f t="shared" si="2"/>
        <v>11179</v>
      </c>
    </row>
    <row r="18" spans="1:14" ht="18.75" customHeight="1">
      <c r="A18" s="15" t="s">
        <v>31</v>
      </c>
      <c r="B18" s="14">
        <v>162</v>
      </c>
      <c r="C18" s="14">
        <v>95</v>
      </c>
      <c r="D18" s="14">
        <v>82</v>
      </c>
      <c r="E18" s="14">
        <v>18</v>
      </c>
      <c r="F18" s="14">
        <v>50</v>
      </c>
      <c r="G18" s="14">
        <v>124</v>
      </c>
      <c r="H18" s="14">
        <v>68</v>
      </c>
      <c r="I18" s="14">
        <v>94</v>
      </c>
      <c r="J18" s="14">
        <v>103</v>
      </c>
      <c r="K18" s="14">
        <v>153</v>
      </c>
      <c r="L18" s="14">
        <v>50</v>
      </c>
      <c r="M18" s="14">
        <v>31</v>
      </c>
      <c r="N18" s="12">
        <f t="shared" si="2"/>
        <v>1030</v>
      </c>
    </row>
    <row r="19" spans="1:14" ht="18.75" customHeight="1">
      <c r="A19" s="15" t="s">
        <v>32</v>
      </c>
      <c r="B19" s="14">
        <v>32</v>
      </c>
      <c r="C19" s="14">
        <v>36</v>
      </c>
      <c r="D19" s="14">
        <v>34</v>
      </c>
      <c r="E19" s="14">
        <v>5</v>
      </c>
      <c r="F19" s="14">
        <v>19</v>
      </c>
      <c r="G19" s="14">
        <v>39</v>
      </c>
      <c r="H19" s="14">
        <v>19</v>
      </c>
      <c r="I19" s="14">
        <v>22</v>
      </c>
      <c r="J19" s="14">
        <v>21</v>
      </c>
      <c r="K19" s="14">
        <v>20</v>
      </c>
      <c r="L19" s="14">
        <v>8</v>
      </c>
      <c r="M19" s="14">
        <v>1</v>
      </c>
      <c r="N19" s="12">
        <f t="shared" si="2"/>
        <v>256</v>
      </c>
    </row>
    <row r="20" spans="1:14" ht="18.75" customHeight="1">
      <c r="A20" s="17" t="s">
        <v>13</v>
      </c>
      <c r="B20" s="18">
        <f>B21+B22+B23</f>
        <v>56467</v>
      </c>
      <c r="C20" s="18">
        <f>C21+C22+C23</f>
        <v>33467</v>
      </c>
      <c r="D20" s="18">
        <f>D21+D22+D23</f>
        <v>37272</v>
      </c>
      <c r="E20" s="18">
        <f>E21+E22+E23</f>
        <v>7375</v>
      </c>
      <c r="F20" s="18">
        <f aca="true" t="shared" si="6" ref="F20:M20">F21+F22+F23</f>
        <v>27996</v>
      </c>
      <c r="G20" s="18">
        <f t="shared" si="6"/>
        <v>41213</v>
      </c>
      <c r="H20" s="18">
        <f t="shared" si="6"/>
        <v>41295</v>
      </c>
      <c r="I20" s="18">
        <f t="shared" si="6"/>
        <v>55650</v>
      </c>
      <c r="J20" s="18">
        <f t="shared" si="6"/>
        <v>31444</v>
      </c>
      <c r="K20" s="18">
        <f t="shared" si="6"/>
        <v>60914</v>
      </c>
      <c r="L20" s="18">
        <f t="shared" si="6"/>
        <v>17792</v>
      </c>
      <c r="M20" s="18">
        <f t="shared" si="6"/>
        <v>8970</v>
      </c>
      <c r="N20" s="12">
        <f aca="true" t="shared" si="7" ref="N20:N26">SUM(B20:M20)</f>
        <v>419855</v>
      </c>
    </row>
    <row r="21" spans="1:14" ht="18.75" customHeight="1">
      <c r="A21" s="13" t="s">
        <v>14</v>
      </c>
      <c r="B21" s="14">
        <v>31429</v>
      </c>
      <c r="C21" s="14">
        <v>20822</v>
      </c>
      <c r="D21" s="14">
        <v>20051</v>
      </c>
      <c r="E21" s="14">
        <v>4173</v>
      </c>
      <c r="F21" s="14">
        <v>16525</v>
      </c>
      <c r="G21" s="14">
        <v>24497</v>
      </c>
      <c r="H21" s="14">
        <v>25140</v>
      </c>
      <c r="I21" s="14">
        <v>31769</v>
      </c>
      <c r="J21" s="14">
        <v>18031</v>
      </c>
      <c r="K21" s="14">
        <v>32658</v>
      </c>
      <c r="L21" s="14">
        <v>9777</v>
      </c>
      <c r="M21" s="14">
        <v>4792</v>
      </c>
      <c r="N21" s="12">
        <f t="shared" si="7"/>
        <v>239664</v>
      </c>
    </row>
    <row r="22" spans="1:14" ht="18.75" customHeight="1">
      <c r="A22" s="13" t="s">
        <v>15</v>
      </c>
      <c r="B22" s="14">
        <v>23557</v>
      </c>
      <c r="C22" s="14">
        <v>11636</v>
      </c>
      <c r="D22" s="14">
        <v>16238</v>
      </c>
      <c r="E22" s="14">
        <v>2999</v>
      </c>
      <c r="F22" s="14">
        <v>10613</v>
      </c>
      <c r="G22" s="14">
        <v>15516</v>
      </c>
      <c r="H22" s="14">
        <v>15077</v>
      </c>
      <c r="I22" s="14">
        <v>22538</v>
      </c>
      <c r="J22" s="14">
        <v>12590</v>
      </c>
      <c r="K22" s="14">
        <v>26793</v>
      </c>
      <c r="L22" s="14">
        <v>7632</v>
      </c>
      <c r="M22" s="14">
        <v>4021</v>
      </c>
      <c r="N22" s="12">
        <f t="shared" si="7"/>
        <v>169210</v>
      </c>
    </row>
    <row r="23" spans="1:14" ht="18.75" customHeight="1">
      <c r="A23" s="13" t="s">
        <v>16</v>
      </c>
      <c r="B23" s="14">
        <v>1481</v>
      </c>
      <c r="C23" s="14">
        <v>1009</v>
      </c>
      <c r="D23" s="14">
        <v>983</v>
      </c>
      <c r="E23" s="14">
        <v>203</v>
      </c>
      <c r="F23" s="14">
        <v>858</v>
      </c>
      <c r="G23" s="14">
        <v>1200</v>
      </c>
      <c r="H23" s="14">
        <v>1078</v>
      </c>
      <c r="I23" s="14">
        <v>1343</v>
      </c>
      <c r="J23" s="14">
        <v>823</v>
      </c>
      <c r="K23" s="14">
        <v>1463</v>
      </c>
      <c r="L23" s="14">
        <v>383</v>
      </c>
      <c r="M23" s="14">
        <v>157</v>
      </c>
      <c r="N23" s="12">
        <f t="shared" si="7"/>
        <v>10981</v>
      </c>
    </row>
    <row r="24" spans="1:14" ht="18.75" customHeight="1">
      <c r="A24" s="17" t="s">
        <v>17</v>
      </c>
      <c r="B24" s="14">
        <f>B25+B26</f>
        <v>27448</v>
      </c>
      <c r="C24" s="14">
        <f>C25+C26</f>
        <v>20920</v>
      </c>
      <c r="D24" s="14">
        <f>D25+D26</f>
        <v>22934</v>
      </c>
      <c r="E24" s="14">
        <f>E25+E26</f>
        <v>5142</v>
      </c>
      <c r="F24" s="14">
        <f aca="true" t="shared" si="8" ref="F24:M24">F25+F26</f>
        <v>19977</v>
      </c>
      <c r="G24" s="14">
        <f t="shared" si="8"/>
        <v>29325</v>
      </c>
      <c r="H24" s="14">
        <f t="shared" si="8"/>
        <v>25802</v>
      </c>
      <c r="I24" s="14">
        <f t="shared" si="8"/>
        <v>21751</v>
      </c>
      <c r="J24" s="14">
        <f t="shared" si="8"/>
        <v>17073</v>
      </c>
      <c r="K24" s="14">
        <f t="shared" si="8"/>
        <v>18096</v>
      </c>
      <c r="L24" s="14">
        <f t="shared" si="8"/>
        <v>5323</v>
      </c>
      <c r="M24" s="14">
        <f t="shared" si="8"/>
        <v>2033</v>
      </c>
      <c r="N24" s="12">
        <f t="shared" si="7"/>
        <v>215824</v>
      </c>
    </row>
    <row r="25" spans="1:14" ht="18.75" customHeight="1">
      <c r="A25" s="13" t="s">
        <v>18</v>
      </c>
      <c r="B25" s="14">
        <v>17567</v>
      </c>
      <c r="C25" s="14">
        <v>13389</v>
      </c>
      <c r="D25" s="14">
        <v>14678</v>
      </c>
      <c r="E25" s="14">
        <v>3291</v>
      </c>
      <c r="F25" s="14">
        <v>12785</v>
      </c>
      <c r="G25" s="14">
        <v>18768</v>
      </c>
      <c r="H25" s="14">
        <v>16513</v>
      </c>
      <c r="I25" s="14">
        <v>13921</v>
      </c>
      <c r="J25" s="14">
        <v>10927</v>
      </c>
      <c r="K25" s="14">
        <v>11581</v>
      </c>
      <c r="L25" s="14">
        <v>3407</v>
      </c>
      <c r="M25" s="14">
        <v>1301</v>
      </c>
      <c r="N25" s="12">
        <f t="shared" si="7"/>
        <v>138128</v>
      </c>
    </row>
    <row r="26" spans="1:14" ht="18.75" customHeight="1">
      <c r="A26" s="13" t="s">
        <v>19</v>
      </c>
      <c r="B26" s="14">
        <v>9881</v>
      </c>
      <c r="C26" s="14">
        <v>7531</v>
      </c>
      <c r="D26" s="14">
        <v>8256</v>
      </c>
      <c r="E26" s="14">
        <v>1851</v>
      </c>
      <c r="F26" s="14">
        <v>7192</v>
      </c>
      <c r="G26" s="14">
        <v>10557</v>
      </c>
      <c r="H26" s="14">
        <v>9289</v>
      </c>
      <c r="I26" s="14">
        <v>7830</v>
      </c>
      <c r="J26" s="14">
        <v>6146</v>
      </c>
      <c r="K26" s="14">
        <v>6515</v>
      </c>
      <c r="L26" s="14">
        <v>1916</v>
      </c>
      <c r="M26" s="14">
        <v>732</v>
      </c>
      <c r="N26" s="12">
        <f t="shared" si="7"/>
        <v>77696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0.995156495259622</v>
      </c>
      <c r="D32" s="23">
        <f t="shared" si="9"/>
        <v>1</v>
      </c>
      <c r="E32" s="23">
        <f t="shared" si="9"/>
        <v>0.9907234562242159</v>
      </c>
      <c r="F32" s="23">
        <f t="shared" si="9"/>
        <v>0.9973447345831141</v>
      </c>
      <c r="G32" s="23">
        <f t="shared" si="9"/>
        <v>1</v>
      </c>
      <c r="H32" s="23">
        <f t="shared" si="9"/>
        <v>0.9953140522133939</v>
      </c>
      <c r="I32" s="23">
        <f t="shared" si="9"/>
        <v>0.9980551818256685</v>
      </c>
      <c r="J32" s="23">
        <f t="shared" si="9"/>
        <v>1</v>
      </c>
      <c r="K32" s="23">
        <f t="shared" si="9"/>
        <v>0.9992145880030678</v>
      </c>
      <c r="L32" s="23">
        <f t="shared" si="9"/>
        <v>0.9995566524898104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1.6738532250266842</v>
      </c>
      <c r="D35" s="26">
        <f>D32*D34</f>
        <v>1.5792</v>
      </c>
      <c r="E35" s="26">
        <f>E32*E34</f>
        <v>1.9384495144483007</v>
      </c>
      <c r="F35" s="26">
        <f aca="true" t="shared" si="10" ref="F35:M35">F32*F34</f>
        <v>1.8127737895782683</v>
      </c>
      <c r="G35" s="26">
        <f t="shared" si="10"/>
        <v>1.4483</v>
      </c>
      <c r="H35" s="26">
        <f t="shared" si="10"/>
        <v>1.675113549875142</v>
      </c>
      <c r="I35" s="26">
        <f t="shared" si="10"/>
        <v>1.638706803039565</v>
      </c>
      <c r="J35" s="26">
        <f t="shared" si="10"/>
        <v>1.8492</v>
      </c>
      <c r="K35" s="26">
        <f t="shared" si="10"/>
        <v>1.7665114701306237</v>
      </c>
      <c r="L35" s="26">
        <f t="shared" si="10"/>
        <v>2.098869058898104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325430.37</v>
      </c>
      <c r="C37" s="29">
        <f>ROUND(+C7*C35,2)</f>
        <v>213275.68</v>
      </c>
      <c r="D37" s="29">
        <f>ROUND(+D7*D35,2)</f>
        <v>230738.49</v>
      </c>
      <c r="E37" s="29">
        <f>ROUND(+E7*E35,2)</f>
        <v>59204.13</v>
      </c>
      <c r="F37" s="29">
        <f aca="true" t="shared" si="11" ref="F37:M37">ROUND(+F7*F35,2)</f>
        <v>196394.1</v>
      </c>
      <c r="G37" s="29">
        <f t="shared" si="11"/>
        <v>241711.13</v>
      </c>
      <c r="H37" s="29">
        <f t="shared" si="11"/>
        <v>258260.63</v>
      </c>
      <c r="I37" s="29">
        <f t="shared" si="11"/>
        <v>278576.88</v>
      </c>
      <c r="J37" s="29">
        <f t="shared" si="11"/>
        <v>214917.72</v>
      </c>
      <c r="K37" s="29">
        <f t="shared" si="11"/>
        <v>297114.86</v>
      </c>
      <c r="L37" s="29">
        <f t="shared" si="11"/>
        <v>118439.18</v>
      </c>
      <c r="M37" s="29">
        <f t="shared" si="11"/>
        <v>62697.16</v>
      </c>
      <c r="N37" s="29">
        <f>SUM(B37:M37)</f>
        <v>2496760.33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-64903</v>
      </c>
      <c r="C39" s="30">
        <f>+C40+C43+C50</f>
        <v>-55864</v>
      </c>
      <c r="D39" s="30">
        <f>+D40+D43+D50</f>
        <v>-45578</v>
      </c>
      <c r="E39" s="30">
        <f>+E40+E43+E50</f>
        <v>-9608</v>
      </c>
      <c r="F39" s="30">
        <f aca="true" t="shared" si="12" ref="F39:M39">+F40+F43+F50</f>
        <v>-32093</v>
      </c>
      <c r="G39" s="30">
        <f t="shared" si="12"/>
        <v>-53742</v>
      </c>
      <c r="H39" s="30">
        <f t="shared" si="12"/>
        <v>-64441</v>
      </c>
      <c r="I39" s="30">
        <f t="shared" si="12"/>
        <v>-39891</v>
      </c>
      <c r="J39" s="30">
        <f t="shared" si="12"/>
        <v>-44762</v>
      </c>
      <c r="K39" s="30">
        <f t="shared" si="12"/>
        <v>-41778</v>
      </c>
      <c r="L39" s="30">
        <f t="shared" si="12"/>
        <v>-21803</v>
      </c>
      <c r="M39" s="30">
        <f t="shared" si="12"/>
        <v>-11954</v>
      </c>
      <c r="N39" s="30">
        <f>+N40+N43+N50</f>
        <v>-486417</v>
      </c>
      <c r="P39" s="42"/>
    </row>
    <row r="40" spans="1:16" ht="18.75" customHeight="1">
      <c r="A40" s="17" t="s">
        <v>70</v>
      </c>
      <c r="B40" s="31">
        <f>B41+B42</f>
        <v>-63903</v>
      </c>
      <c r="C40" s="31">
        <f>C41+C42</f>
        <v>-54864</v>
      </c>
      <c r="D40" s="31">
        <f>D41+D42</f>
        <v>-45078</v>
      </c>
      <c r="E40" s="31">
        <f>E41+E42</f>
        <v>-9108</v>
      </c>
      <c r="F40" s="31">
        <f aca="true" t="shared" si="13" ref="F40:M40">F41+F42</f>
        <v>-31593</v>
      </c>
      <c r="G40" s="31">
        <f t="shared" si="13"/>
        <v>-53742</v>
      </c>
      <c r="H40" s="31">
        <f t="shared" si="13"/>
        <v>-63441</v>
      </c>
      <c r="I40" s="31">
        <f t="shared" si="13"/>
        <v>-39891</v>
      </c>
      <c r="J40" s="31">
        <f t="shared" si="13"/>
        <v>-44262</v>
      </c>
      <c r="K40" s="31">
        <f t="shared" si="13"/>
        <v>-41778</v>
      </c>
      <c r="L40" s="31">
        <f t="shared" si="13"/>
        <v>-21303</v>
      </c>
      <c r="M40" s="31">
        <f t="shared" si="13"/>
        <v>-11454</v>
      </c>
      <c r="N40" s="30">
        <f aca="true" t="shared" si="14" ref="N40:N50">SUM(B40:M40)</f>
        <v>-480417</v>
      </c>
      <c r="P40" s="42"/>
    </row>
    <row r="41" spans="1:16" ht="18.75" customHeight="1">
      <c r="A41" s="13" t="s">
        <v>67</v>
      </c>
      <c r="B41" s="20">
        <f>ROUND(-B9*$D$3,2)</f>
        <v>-63903</v>
      </c>
      <c r="C41" s="20">
        <f>ROUND(-C9*$D$3,2)</f>
        <v>-54864</v>
      </c>
      <c r="D41" s="20">
        <f>ROUND(-D9*$D$3,2)</f>
        <v>-45078</v>
      </c>
      <c r="E41" s="20">
        <f>ROUND(-E9*$D$3,2)</f>
        <v>-9108</v>
      </c>
      <c r="F41" s="20">
        <f aca="true" t="shared" si="15" ref="F41:M41">ROUND(-F9*$D$3,2)</f>
        <v>-31593</v>
      </c>
      <c r="G41" s="20">
        <f t="shared" si="15"/>
        <v>-53742</v>
      </c>
      <c r="H41" s="20">
        <f t="shared" si="15"/>
        <v>-63441</v>
      </c>
      <c r="I41" s="20">
        <f t="shared" si="15"/>
        <v>-39891</v>
      </c>
      <c r="J41" s="20">
        <f t="shared" si="15"/>
        <v>-44262</v>
      </c>
      <c r="K41" s="20">
        <f t="shared" si="15"/>
        <v>-41778</v>
      </c>
      <c r="L41" s="20">
        <f t="shared" si="15"/>
        <v>-21303</v>
      </c>
      <c r="M41" s="20">
        <f t="shared" si="15"/>
        <v>-11454</v>
      </c>
      <c r="N41" s="56">
        <f t="shared" si="14"/>
        <v>-480417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260527.37</v>
      </c>
      <c r="C52" s="34">
        <f aca="true" t="shared" si="18" ref="C52:M52">+C37+C39</f>
        <v>157411.68</v>
      </c>
      <c r="D52" s="34">
        <f t="shared" si="18"/>
        <v>185160.49</v>
      </c>
      <c r="E52" s="34">
        <f t="shared" si="18"/>
        <v>49596.13</v>
      </c>
      <c r="F52" s="34">
        <f t="shared" si="18"/>
        <v>164301.1</v>
      </c>
      <c r="G52" s="34">
        <f t="shared" si="18"/>
        <v>187969.13</v>
      </c>
      <c r="H52" s="34">
        <f t="shared" si="18"/>
        <v>193819.63</v>
      </c>
      <c r="I52" s="34">
        <f t="shared" si="18"/>
        <v>238685.88</v>
      </c>
      <c r="J52" s="34">
        <f t="shared" si="18"/>
        <v>170155.72</v>
      </c>
      <c r="K52" s="34">
        <f t="shared" si="18"/>
        <v>255336.86</v>
      </c>
      <c r="L52" s="34">
        <f t="shared" si="18"/>
        <v>96636.18</v>
      </c>
      <c r="M52" s="34">
        <f t="shared" si="18"/>
        <v>50743.16</v>
      </c>
      <c r="N52" s="34">
        <f>SUM(B52:M52)</f>
        <v>2010343.33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2010343.3399999999</v>
      </c>
      <c r="P55" s="42"/>
    </row>
    <row r="56" spans="1:14" ht="18.75" customHeight="1">
      <c r="A56" s="17" t="s">
        <v>80</v>
      </c>
      <c r="B56" s="44">
        <v>52805.22</v>
      </c>
      <c r="C56" s="44">
        <v>48399.6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101204.82</v>
      </c>
    </row>
    <row r="57" spans="1:14" ht="18.75" customHeight="1">
      <c r="A57" s="17" t="s">
        <v>81</v>
      </c>
      <c r="B57" s="44">
        <v>207722.15</v>
      </c>
      <c r="C57" s="44">
        <v>109012.09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316734.24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185160.49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185160.49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49596.13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49596.13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164301.1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164301.1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187969.13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187969.13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156288.67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156288.67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37530.96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37530.96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238685.88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238685.88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170155.72</v>
      </c>
      <c r="K65" s="43">
        <v>0</v>
      </c>
      <c r="L65" s="43">
        <v>0</v>
      </c>
      <c r="M65" s="43">
        <v>0</v>
      </c>
      <c r="N65" s="34">
        <f t="shared" si="19"/>
        <v>170155.72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255336.86</v>
      </c>
      <c r="L66" s="43">
        <v>0</v>
      </c>
      <c r="M66" s="43">
        <v>0</v>
      </c>
      <c r="N66" s="31">
        <f t="shared" si="19"/>
        <v>255336.86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96636.18</v>
      </c>
      <c r="M67" s="43">
        <v>0</v>
      </c>
      <c r="N67" s="34">
        <f t="shared" si="19"/>
        <v>96636.18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50743.16</v>
      </c>
      <c r="N68" s="31">
        <f t="shared" si="19"/>
        <v>50743.16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1.9483218511089795</v>
      </c>
      <c r="C73" s="54">
        <v>1.9057987280209505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1.6940000131111432</v>
      </c>
      <c r="C74" s="54">
        <v>1.5868765579979929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1.5791999917870663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1.938449675856198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1.8127737933708084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1.4482999886154604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1.692347662529208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1.6130060616918989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1.638706808315392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1.849199979349865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1.766511448157771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2.0988690412900937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2.0890000999566856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2015-01-09T13:51:53Z</cp:lastPrinted>
  <dcterms:created xsi:type="dcterms:W3CDTF">2012-11-28T17:54:39Z</dcterms:created>
  <dcterms:modified xsi:type="dcterms:W3CDTF">2015-01-09T13:57:39Z</dcterms:modified>
  <cp:category/>
  <cp:version/>
  <cp:contentType/>
  <cp:contentStatus/>
</cp:coreProperties>
</file>