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<sst xmlns="http://schemas.openxmlformats.org/spreadsheetml/2006/main" count="108" uniqueCount="107">
  <si>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</si>
  <si>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</si>
  <si>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</si>
  <si>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</si>
  <si>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</si>
  <si>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</si>
  <si>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</si>
  <si>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</si>
  <si>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</si>
  <si>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</si>
  <si>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</si>
  <si>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</si>
  <si>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</si>
  <si>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</si>
  <si>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</si>
  <si>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</si>
  <si>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</si>
  <si>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</si>
  <si>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</si>
  <si>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</si>
  <si>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</si>
  <si>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</si>
  <si>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</si>
  <si>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</si>
  <si>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</si>
  <si>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</si>
  <si>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</si>
  <si>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</si>
  <si>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</si>
  <si>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</si>
  <si>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</si>
  <si>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</si>
  <si>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</si>
  <si>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</si>
  <si>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</si>
  <si>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</si>
  <si>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</si>
  <si>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</si>
  <si>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</si>
  <si>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</si>
  <si>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</si>
  <si>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</si>
  <si>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</si>
  <si>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</si>
  <si>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</si>
  <si>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</si>
  <si>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</si>
  <si>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</si>
  <si>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</si>
  <si>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</si>
  <si>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</si>
  <si>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</si>
  <si>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</si>
  <si>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</si>
  <si>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</si>
  <si>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</si>
  <si>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</si>
  <si>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</si>
  <si>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</si>
  <si>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</si>
  <si>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</si>
  <si>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</si>
  <si>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</si>
  <si>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</si>
  <si>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</si>
  <si>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</si>
  <si>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</si>
  <si>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</si>
  <si>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</si>
  <si>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</si>
  <si>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</si>
  <si>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</si>
  <si>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</si>
  <si>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</si>
  <si>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</si>
  <si>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</si>
  <si>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</si>
  <si>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</si>
  <si>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</si>
  <si>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</si>
  <si>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</si>
  <si>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</si>
  <si>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</si>
  <si>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</si>
  <si>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</si>
  <si>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</si>
  <si>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</si>
  <si>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</si>
  <si>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</si>
  <si>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</si>
  <si>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</si>
  <si>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</si>
  <si>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</si>
  <si>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</si>
  <si>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</si>
  <si>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</si>
  <si>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</si>
  <si>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</si>
  <si>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</si>
  <si>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</si>
  <si>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</si>
  <si>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</si>
  <si>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</si>
  <si>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</si>
  <si>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</si>
  <si>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04/02/15 - VENCIMENTO 11/02/15</t>
  </si>
  <si>
    <t>7.2.7. Retenção/Devolução - instalação de  validadores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</si>
</sst>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495983</v>
      </c>
      <c r="C7" s="10">
        <f>C8+C20+C24</f>
        <v>351400</v>
      </c>
      <c r="D7" s="10">
        <f>D8+D20+D24</f>
        <v>363016</v>
      </c>
      <c r="E7" s="10">
        <f>E8+E20+E24</f>
        <v>73288</v>
      </c>
      <c r="F7" s="10">
        <f aca="true" t="shared" si="0" ref="F7:M7">F8+F20+F24</f>
        <v>288662</v>
      </c>
      <c r="G7" s="10">
        <f t="shared" si="0"/>
        <v>487533</v>
      </c>
      <c r="H7" s="10">
        <f t="shared" si="0"/>
        <v>452771</v>
      </c>
      <c r="I7" s="10">
        <f t="shared" si="0"/>
        <v>426029</v>
      </c>
      <c r="J7" s="10">
        <f t="shared" si="0"/>
        <v>301849</v>
      </c>
      <c r="K7" s="10">
        <f t="shared" si="0"/>
        <v>376813</v>
      </c>
      <c r="L7" s="10">
        <f t="shared" si="0"/>
        <v>156732</v>
      </c>
      <c r="M7" s="10">
        <f t="shared" si="0"/>
        <v>91858</v>
      </c>
      <c r="N7" s="10">
        <f>+N8+N20+N24</f>
        <v>3865934</v>
      </c>
      <c r="P7" s="39"/>
    </row>
    <row r="8" spans="1:14" ht="18.75" customHeight="1">
      <c r="A8" s="11" t="s">
        <v>32</v>
      </c>
      <c r="B8" s="12">
        <f>+B9+B12+B16</f>
        <v>270632</v>
      </c>
      <c r="C8" s="12">
        <f>+C9+C12+C16</f>
        <v>202614</v>
      </c>
      <c r="D8" s="12">
        <f>+D9+D12+D16</f>
        <v>223767</v>
      </c>
      <c r="E8" s="12">
        <f>+E9+E12+E16</f>
        <v>43684</v>
      </c>
      <c r="F8" s="12">
        <f aca="true" t="shared" si="1" ref="F8:M8">+F9+F12+F16</f>
        <v>165050</v>
      </c>
      <c r="G8" s="12">
        <f t="shared" si="1"/>
        <v>286662</v>
      </c>
      <c r="H8" s="12">
        <f t="shared" si="1"/>
        <v>253458</v>
      </c>
      <c r="I8" s="12">
        <f t="shared" si="1"/>
        <v>240484</v>
      </c>
      <c r="J8" s="12">
        <f t="shared" si="1"/>
        <v>174953</v>
      </c>
      <c r="K8" s="12">
        <f t="shared" si="1"/>
        <v>198335</v>
      </c>
      <c r="L8" s="12">
        <f t="shared" si="1"/>
        <v>92520</v>
      </c>
      <c r="M8" s="12">
        <f t="shared" si="1"/>
        <v>57448</v>
      </c>
      <c r="N8" s="12">
        <f>SUM(B8:M8)</f>
        <v>2209607</v>
      </c>
    </row>
    <row r="9" spans="1:14" ht="18.75" customHeight="1">
      <c r="A9" s="13" t="s">
        <v>6</v>
      </c>
      <c r="B9" s="14">
        <v>32326</v>
      </c>
      <c r="C9" s="14">
        <v>29906</v>
      </c>
      <c r="D9" s="14">
        <v>17742</v>
      </c>
      <c r="E9" s="14">
        <v>4413</v>
      </c>
      <c r="F9" s="14">
        <v>15116</v>
      </c>
      <c r="G9" s="14">
        <v>29056</v>
      </c>
      <c r="H9" s="14">
        <v>36434</v>
      </c>
      <c r="I9" s="14">
        <v>18470</v>
      </c>
      <c r="J9" s="14">
        <v>22333</v>
      </c>
      <c r="K9" s="14">
        <v>18935</v>
      </c>
      <c r="L9" s="14">
        <v>13629</v>
      </c>
      <c r="M9" s="14">
        <v>8485</v>
      </c>
      <c r="N9" s="12">
        <f aca="true" t="shared" si="2" ref="N9:N19">SUM(B9:M9)</f>
        <v>246845</v>
      </c>
    </row>
    <row r="10" spans="1:14" ht="18.75" customHeight="1">
      <c r="A10" s="15" t="s">
        <v>7</v>
      </c>
      <c r="B10" s="14">
        <f>+B9-B11</f>
        <v>32326</v>
      </c>
      <c r="C10" s="14">
        <f>+C9-C11</f>
        <v>29906</v>
      </c>
      <c r="D10" s="14">
        <f>+D9-D11</f>
        <v>16295</v>
      </c>
      <c r="E10" s="14">
        <f>+E9-E11</f>
        <v>4413</v>
      </c>
      <c r="F10" s="14">
        <f aca="true" t="shared" si="3" ref="F10:M10">+F9-F11</f>
        <v>15116</v>
      </c>
      <c r="G10" s="14">
        <f t="shared" si="3"/>
        <v>29056</v>
      </c>
      <c r="H10" s="14">
        <f t="shared" si="3"/>
        <v>36339</v>
      </c>
      <c r="I10" s="14">
        <f t="shared" si="3"/>
        <v>18234</v>
      </c>
      <c r="J10" s="14">
        <f t="shared" si="3"/>
        <v>21938</v>
      </c>
      <c r="K10" s="14">
        <f t="shared" si="3"/>
        <v>18537</v>
      </c>
      <c r="L10" s="14">
        <f t="shared" si="3"/>
        <v>13629</v>
      </c>
      <c r="M10" s="14">
        <f t="shared" si="3"/>
        <v>8485</v>
      </c>
      <c r="N10" s="12">
        <f t="shared" si="2"/>
        <v>244274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1447</v>
      </c>
      <c r="E11" s="14">
        <v>0</v>
      </c>
      <c r="F11" s="14">
        <v>0</v>
      </c>
      <c r="G11" s="14">
        <v>0</v>
      </c>
      <c r="H11" s="14">
        <v>95</v>
      </c>
      <c r="I11" s="14">
        <v>236</v>
      </c>
      <c r="J11" s="14">
        <v>395</v>
      </c>
      <c r="K11" s="14">
        <v>398</v>
      </c>
      <c r="L11" s="14">
        <v>0</v>
      </c>
      <c r="M11" s="14">
        <v>0</v>
      </c>
      <c r="N11" s="12">
        <f t="shared" si="2"/>
        <v>2571</v>
      </c>
    </row>
    <row r="12" spans="1:14" ht="18.75" customHeight="1">
      <c r="A12" s="16" t="s">
        <v>27</v>
      </c>
      <c r="B12" s="14">
        <f>B13+B14+B15</f>
        <v>231706</v>
      </c>
      <c r="C12" s="14">
        <f>C13+C14+C15</f>
        <v>167527</v>
      </c>
      <c r="D12" s="14">
        <f>D13+D14+D15</f>
        <v>201943</v>
      </c>
      <c r="E12" s="14">
        <f>E13+E14+E15</f>
        <v>38330</v>
      </c>
      <c r="F12" s="14">
        <f aca="true" t="shared" si="4" ref="F12:M12">F13+F14+F15</f>
        <v>146064</v>
      </c>
      <c r="G12" s="14">
        <f t="shared" si="4"/>
        <v>250158</v>
      </c>
      <c r="H12" s="14">
        <f t="shared" si="4"/>
        <v>211148</v>
      </c>
      <c r="I12" s="14">
        <f t="shared" si="4"/>
        <v>217063</v>
      </c>
      <c r="J12" s="14">
        <f t="shared" si="4"/>
        <v>148743</v>
      </c>
      <c r="K12" s="14">
        <f t="shared" si="4"/>
        <v>174695</v>
      </c>
      <c r="L12" s="14">
        <f t="shared" si="4"/>
        <v>77150</v>
      </c>
      <c r="M12" s="14">
        <f t="shared" si="4"/>
        <v>48035</v>
      </c>
      <c r="N12" s="12">
        <f t="shared" si="2"/>
        <v>1912562</v>
      </c>
    </row>
    <row r="13" spans="1:14" ht="18.75" customHeight="1">
      <c r="A13" s="15" t="s">
        <v>9</v>
      </c>
      <c r="B13" s="14">
        <v>115981</v>
      </c>
      <c r="C13" s="14">
        <v>86070</v>
      </c>
      <c r="D13" s="14">
        <v>99226</v>
      </c>
      <c r="E13" s="14">
        <v>19466</v>
      </c>
      <c r="F13" s="14">
        <v>72890</v>
      </c>
      <c r="G13" s="14">
        <v>127675</v>
      </c>
      <c r="H13" s="14">
        <v>111451</v>
      </c>
      <c r="I13" s="14">
        <v>114343</v>
      </c>
      <c r="J13" s="14">
        <v>76111</v>
      </c>
      <c r="K13" s="14">
        <v>89512</v>
      </c>
      <c r="L13" s="14">
        <v>39315</v>
      </c>
      <c r="M13" s="14">
        <v>23612</v>
      </c>
      <c r="N13" s="12">
        <f t="shared" si="2"/>
        <v>975652</v>
      </c>
    </row>
    <row r="14" spans="1:14" ht="18.75" customHeight="1">
      <c r="A14" s="15" t="s">
        <v>10</v>
      </c>
      <c r="B14" s="14">
        <v>107346</v>
      </c>
      <c r="C14" s="14">
        <v>74520</v>
      </c>
      <c r="D14" s="14">
        <v>97560</v>
      </c>
      <c r="E14" s="14">
        <v>17310</v>
      </c>
      <c r="F14" s="14">
        <v>67825</v>
      </c>
      <c r="G14" s="14">
        <v>112980</v>
      </c>
      <c r="H14" s="14">
        <v>92640</v>
      </c>
      <c r="I14" s="14">
        <v>96635</v>
      </c>
      <c r="J14" s="14">
        <v>67561</v>
      </c>
      <c r="K14" s="14">
        <v>79133</v>
      </c>
      <c r="L14" s="14">
        <v>35720</v>
      </c>
      <c r="M14" s="14">
        <v>23089</v>
      </c>
      <c r="N14" s="12">
        <f t="shared" si="2"/>
        <v>872319</v>
      </c>
    </row>
    <row r="15" spans="1:14" ht="18.75" customHeight="1">
      <c r="A15" s="15" t="s">
        <v>11</v>
      </c>
      <c r="B15" s="14">
        <v>8379</v>
      </c>
      <c r="C15" s="14">
        <v>6937</v>
      </c>
      <c r="D15" s="14">
        <v>5157</v>
      </c>
      <c r="E15" s="14">
        <v>1554</v>
      </c>
      <c r="F15" s="14">
        <v>5349</v>
      </c>
      <c r="G15" s="14">
        <v>9503</v>
      </c>
      <c r="H15" s="14">
        <v>7057</v>
      </c>
      <c r="I15" s="14">
        <v>6085</v>
      </c>
      <c r="J15" s="14">
        <v>5071</v>
      </c>
      <c r="K15" s="14">
        <v>6050</v>
      </c>
      <c r="L15" s="14">
        <v>2115</v>
      </c>
      <c r="M15" s="14">
        <v>1334</v>
      </c>
      <c r="N15" s="12">
        <f t="shared" si="2"/>
        <v>64591</v>
      </c>
    </row>
    <row r="16" spans="1:14" ht="18.75" customHeight="1">
      <c r="A16" s="16" t="s">
        <v>31</v>
      </c>
      <c r="B16" s="14">
        <f>B17+B18+B19</f>
        <v>6600</v>
      </c>
      <c r="C16" s="14">
        <f>C17+C18+C19</f>
        <v>5181</v>
      </c>
      <c r="D16" s="14">
        <f>D17+D18+D19</f>
        <v>4082</v>
      </c>
      <c r="E16" s="14">
        <f>E17+E18+E19</f>
        <v>941</v>
      </c>
      <c r="F16" s="14">
        <f aca="true" t="shared" si="5" ref="F16:M16">F17+F18+F19</f>
        <v>3870</v>
      </c>
      <c r="G16" s="14">
        <f t="shared" si="5"/>
        <v>7448</v>
      </c>
      <c r="H16" s="14">
        <f t="shared" si="5"/>
        <v>5876</v>
      </c>
      <c r="I16" s="14">
        <f t="shared" si="5"/>
        <v>4951</v>
      </c>
      <c r="J16" s="14">
        <f t="shared" si="5"/>
        <v>3877</v>
      </c>
      <c r="K16" s="14">
        <f t="shared" si="5"/>
        <v>4705</v>
      </c>
      <c r="L16" s="14">
        <f t="shared" si="5"/>
        <v>1741</v>
      </c>
      <c r="M16" s="14">
        <f t="shared" si="5"/>
        <v>928</v>
      </c>
      <c r="N16" s="12">
        <f t="shared" si="2"/>
        <v>50200</v>
      </c>
    </row>
    <row r="17" spans="1:14" ht="18.75" customHeight="1">
      <c r="A17" s="15" t="s">
        <v>28</v>
      </c>
      <c r="B17" s="14">
        <v>5168</v>
      </c>
      <c r="C17" s="14">
        <v>4194</v>
      </c>
      <c r="D17" s="14">
        <v>3309</v>
      </c>
      <c r="E17" s="14">
        <v>744</v>
      </c>
      <c r="F17" s="14">
        <v>3137</v>
      </c>
      <c r="G17" s="14">
        <v>6083</v>
      </c>
      <c r="H17" s="14">
        <v>4846</v>
      </c>
      <c r="I17" s="14">
        <v>4114</v>
      </c>
      <c r="J17" s="14">
        <v>3200</v>
      </c>
      <c r="K17" s="14">
        <v>3817</v>
      </c>
      <c r="L17" s="14">
        <v>1475</v>
      </c>
      <c r="M17" s="14">
        <v>771</v>
      </c>
      <c r="N17" s="12">
        <f t="shared" si="2"/>
        <v>40858</v>
      </c>
    </row>
    <row r="18" spans="1:14" ht="18.75" customHeight="1">
      <c r="A18" s="15" t="s">
        <v>29</v>
      </c>
      <c r="B18" s="14">
        <v>521</v>
      </c>
      <c r="C18" s="14">
        <v>349</v>
      </c>
      <c r="D18" s="14">
        <v>286</v>
      </c>
      <c r="E18" s="14">
        <v>60</v>
      </c>
      <c r="F18" s="14">
        <v>273</v>
      </c>
      <c r="G18" s="14">
        <v>526</v>
      </c>
      <c r="H18" s="14">
        <v>436</v>
      </c>
      <c r="I18" s="14">
        <v>284</v>
      </c>
      <c r="J18" s="14">
        <v>227</v>
      </c>
      <c r="K18" s="14">
        <v>347</v>
      </c>
      <c r="L18" s="14">
        <v>124</v>
      </c>
      <c r="M18" s="14">
        <v>82</v>
      </c>
      <c r="N18" s="12">
        <f t="shared" si="2"/>
        <v>3515</v>
      </c>
    </row>
    <row r="19" spans="1:14" ht="18.75" customHeight="1">
      <c r="A19" s="15" t="s">
        <v>30</v>
      </c>
      <c r="B19" s="14">
        <v>911</v>
      </c>
      <c r="C19" s="14">
        <v>638</v>
      </c>
      <c r="D19" s="14">
        <v>487</v>
      </c>
      <c r="E19" s="14">
        <v>137</v>
      </c>
      <c r="F19" s="14">
        <v>460</v>
      </c>
      <c r="G19" s="14">
        <v>839</v>
      </c>
      <c r="H19" s="14">
        <v>594</v>
      </c>
      <c r="I19" s="14">
        <v>553</v>
      </c>
      <c r="J19" s="14">
        <v>450</v>
      </c>
      <c r="K19" s="14">
        <v>541</v>
      </c>
      <c r="L19" s="14">
        <v>142</v>
      </c>
      <c r="M19" s="14">
        <v>75</v>
      </c>
      <c r="N19" s="12">
        <f t="shared" si="2"/>
        <v>5827</v>
      </c>
    </row>
    <row r="20" spans="1:14" ht="18.75" customHeight="1">
      <c r="A20" s="17" t="s">
        <v>12</v>
      </c>
      <c r="B20" s="18">
        <f>B21+B22+B23</f>
        <v>163636</v>
      </c>
      <c r="C20" s="18">
        <f>C21+C22+C23</f>
        <v>99000</v>
      </c>
      <c r="D20" s="18">
        <f>D21+D22+D23</f>
        <v>91636</v>
      </c>
      <c r="E20" s="18">
        <f>E21+E22+E23</f>
        <v>17344</v>
      </c>
      <c r="F20" s="18">
        <f aca="true" t="shared" si="6" ref="F20:M20">F21+F22+F23</f>
        <v>76465</v>
      </c>
      <c r="G20" s="18">
        <f t="shared" si="6"/>
        <v>126905</v>
      </c>
      <c r="H20" s="18">
        <f t="shared" si="6"/>
        <v>134114</v>
      </c>
      <c r="I20" s="18">
        <f t="shared" si="6"/>
        <v>138952</v>
      </c>
      <c r="J20" s="18">
        <f t="shared" si="6"/>
        <v>88113</v>
      </c>
      <c r="K20" s="18">
        <f t="shared" si="6"/>
        <v>139894</v>
      </c>
      <c r="L20" s="18">
        <f t="shared" si="6"/>
        <v>51896</v>
      </c>
      <c r="M20" s="18">
        <f t="shared" si="6"/>
        <v>28731</v>
      </c>
      <c r="N20" s="12">
        <f aca="true" t="shared" si="7" ref="N20:N26">SUM(B20:M20)</f>
        <v>1156686</v>
      </c>
    </row>
    <row r="21" spans="1:14" ht="18.75" customHeight="1">
      <c r="A21" s="13" t="s">
        <v>13</v>
      </c>
      <c r="B21" s="14">
        <v>90653</v>
      </c>
      <c r="C21" s="14">
        <v>58855</v>
      </c>
      <c r="D21" s="14">
        <v>53065</v>
      </c>
      <c r="E21" s="14">
        <v>10283</v>
      </c>
      <c r="F21" s="14">
        <v>44419</v>
      </c>
      <c r="G21" s="14">
        <v>76817</v>
      </c>
      <c r="H21" s="14">
        <v>80578</v>
      </c>
      <c r="I21" s="14">
        <v>81753</v>
      </c>
      <c r="J21" s="14">
        <v>51061</v>
      </c>
      <c r="K21" s="14">
        <v>78470</v>
      </c>
      <c r="L21" s="14">
        <v>29331</v>
      </c>
      <c r="M21" s="14">
        <v>15774</v>
      </c>
      <c r="N21" s="12">
        <f t="shared" si="7"/>
        <v>671059</v>
      </c>
    </row>
    <row r="22" spans="1:14" ht="18.75" customHeight="1">
      <c r="A22" s="13" t="s">
        <v>14</v>
      </c>
      <c r="B22" s="14">
        <v>68256</v>
      </c>
      <c r="C22" s="14">
        <v>37022</v>
      </c>
      <c r="D22" s="14">
        <v>36278</v>
      </c>
      <c r="E22" s="14">
        <v>6507</v>
      </c>
      <c r="F22" s="14">
        <v>29765</v>
      </c>
      <c r="G22" s="14">
        <v>46205</v>
      </c>
      <c r="H22" s="14">
        <v>50172</v>
      </c>
      <c r="I22" s="14">
        <v>53862</v>
      </c>
      <c r="J22" s="14">
        <v>34817</v>
      </c>
      <c r="K22" s="14">
        <v>57945</v>
      </c>
      <c r="L22" s="14">
        <v>21503</v>
      </c>
      <c r="M22" s="14">
        <v>12401</v>
      </c>
      <c r="N22" s="12">
        <f t="shared" si="7"/>
        <v>454733</v>
      </c>
    </row>
    <row r="23" spans="1:14" ht="18.75" customHeight="1">
      <c r="A23" s="13" t="s">
        <v>15</v>
      </c>
      <c r="B23" s="14">
        <v>4727</v>
      </c>
      <c r="C23" s="14">
        <v>3123</v>
      </c>
      <c r="D23" s="14">
        <v>2293</v>
      </c>
      <c r="E23" s="14">
        <v>554</v>
      </c>
      <c r="F23" s="14">
        <v>2281</v>
      </c>
      <c r="G23" s="14">
        <v>3883</v>
      </c>
      <c r="H23" s="14">
        <v>3364</v>
      </c>
      <c r="I23" s="14">
        <v>3337</v>
      </c>
      <c r="J23" s="14">
        <v>2235</v>
      </c>
      <c r="K23" s="14">
        <v>3479</v>
      </c>
      <c r="L23" s="14">
        <v>1062</v>
      </c>
      <c r="M23" s="14">
        <v>556</v>
      </c>
      <c r="N23" s="12">
        <f t="shared" si="7"/>
        <v>30894</v>
      </c>
    </row>
    <row r="24" spans="1:14" ht="18.75" customHeight="1">
      <c r="A24" s="17" t="s">
        <v>16</v>
      </c>
      <c r="B24" s="14">
        <f>B25+B26</f>
        <v>61715</v>
      </c>
      <c r="C24" s="14">
        <f>C25+C26</f>
        <v>49786</v>
      </c>
      <c r="D24" s="14">
        <f>D25+D26</f>
        <v>47613</v>
      </c>
      <c r="E24" s="14">
        <f>E25+E26</f>
        <v>12260</v>
      </c>
      <c r="F24" s="14">
        <f aca="true" t="shared" si="8" ref="F24:M24">F25+F26</f>
        <v>47147</v>
      </c>
      <c r="G24" s="14">
        <f t="shared" si="8"/>
        <v>73966</v>
      </c>
      <c r="H24" s="14">
        <f t="shared" si="8"/>
        <v>65199</v>
      </c>
      <c r="I24" s="14">
        <f t="shared" si="8"/>
        <v>46593</v>
      </c>
      <c r="J24" s="14">
        <f t="shared" si="8"/>
        <v>38783</v>
      </c>
      <c r="K24" s="14">
        <f t="shared" si="8"/>
        <v>38584</v>
      </c>
      <c r="L24" s="14">
        <f t="shared" si="8"/>
        <v>12316</v>
      </c>
      <c r="M24" s="14">
        <f t="shared" si="8"/>
        <v>5679</v>
      </c>
      <c r="N24" s="12">
        <f t="shared" si="7"/>
        <v>499641</v>
      </c>
    </row>
    <row r="25" spans="1:14" ht="18.75" customHeight="1">
      <c r="A25" s="13" t="s">
        <v>17</v>
      </c>
      <c r="B25" s="14">
        <v>39498</v>
      </c>
      <c r="C25" s="14">
        <v>31863</v>
      </c>
      <c r="D25" s="14">
        <v>30472</v>
      </c>
      <c r="E25" s="14">
        <v>7846</v>
      </c>
      <c r="F25" s="14">
        <v>30174</v>
      </c>
      <c r="G25" s="14">
        <v>47338</v>
      </c>
      <c r="H25" s="14">
        <v>41727</v>
      </c>
      <c r="I25" s="14">
        <v>29820</v>
      </c>
      <c r="J25" s="14">
        <v>24821</v>
      </c>
      <c r="K25" s="14">
        <v>24694</v>
      </c>
      <c r="L25" s="14">
        <v>7882</v>
      </c>
      <c r="M25" s="14">
        <v>3635</v>
      </c>
      <c r="N25" s="12">
        <f t="shared" si="7"/>
        <v>319770</v>
      </c>
    </row>
    <row r="26" spans="1:14" ht="18.75" customHeight="1">
      <c r="A26" s="13" t="s">
        <v>18</v>
      </c>
      <c r="B26" s="14">
        <v>22217</v>
      </c>
      <c r="C26" s="14">
        <v>17923</v>
      </c>
      <c r="D26" s="14">
        <v>17141</v>
      </c>
      <c r="E26" s="14">
        <v>4414</v>
      </c>
      <c r="F26" s="14">
        <v>16973</v>
      </c>
      <c r="G26" s="14">
        <v>26628</v>
      </c>
      <c r="H26" s="14">
        <v>23472</v>
      </c>
      <c r="I26" s="14">
        <v>16773</v>
      </c>
      <c r="J26" s="14">
        <v>13962</v>
      </c>
      <c r="K26" s="14">
        <v>13890</v>
      </c>
      <c r="L26" s="14">
        <v>4434</v>
      </c>
      <c r="M26" s="14">
        <v>2044</v>
      </c>
      <c r="N26" s="12">
        <f t="shared" si="7"/>
        <v>179871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0.994873497680364</v>
      </c>
      <c r="C32" s="23">
        <f aca="true" t="shared" si="9" ref="C32:M32">(((+C$8+C$20)*C$29)+(C$24*C$30))/C$7</f>
        <v>0.9894449146272054</v>
      </c>
      <c r="D32" s="23">
        <f t="shared" si="9"/>
        <v>0.994635576117857</v>
      </c>
      <c r="E32" s="23">
        <f t="shared" si="9"/>
        <v>0.9827027071280426</v>
      </c>
      <c r="F32" s="23">
        <f t="shared" si="9"/>
        <v>0.991572201398175</v>
      </c>
      <c r="G32" s="23">
        <f t="shared" si="9"/>
        <v>0.9954637257375398</v>
      </c>
      <c r="H32" s="23">
        <f t="shared" si="9"/>
        <v>0.9896464038111981</v>
      </c>
      <c r="I32" s="23">
        <f t="shared" si="9"/>
        <v>0.9942145494790261</v>
      </c>
      <c r="J32" s="23">
        <f t="shared" si="9"/>
        <v>0.9971861834890956</v>
      </c>
      <c r="K32" s="23">
        <f t="shared" si="9"/>
        <v>0.9951464477074835</v>
      </c>
      <c r="L32" s="23">
        <f t="shared" si="9"/>
        <v>0.9965739121557817</v>
      </c>
      <c r="M32" s="23">
        <f t="shared" si="9"/>
        <v>0.9994992281565025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1.7318757847619777</v>
      </c>
      <c r="C35" s="26">
        <f>C32*C34</f>
        <v>1.6642463464029595</v>
      </c>
      <c r="D35" s="26">
        <f>D32*D34</f>
        <v>1.5707285018053196</v>
      </c>
      <c r="E35" s="26">
        <f>E32*E34</f>
        <v>1.9852560089400717</v>
      </c>
      <c r="F35" s="26">
        <f aca="true" t="shared" si="10" ref="F35:M35">F32*F34</f>
        <v>1.8263768377552987</v>
      </c>
      <c r="G35" s="26">
        <f t="shared" si="10"/>
        <v>1.4539743178122506</v>
      </c>
      <c r="H35" s="26">
        <f t="shared" si="10"/>
        <v>1.6866543660154247</v>
      </c>
      <c r="I35" s="26">
        <f t="shared" si="10"/>
        <v>1.6540747459682557</v>
      </c>
      <c r="J35" s="26">
        <f t="shared" si="10"/>
        <v>1.8684277520035184</v>
      </c>
      <c r="K35" s="26">
        <f t="shared" si="10"/>
        <v>1.7828048610679568</v>
      </c>
      <c r="L35" s="26">
        <f t="shared" si="10"/>
        <v>2.1205099702850725</v>
      </c>
      <c r="M35" s="26">
        <f t="shared" si="10"/>
        <v>2.0879538876189336</v>
      </c>
      <c r="N35" s="27"/>
    </row>
    <row r="36" spans="1:14" ht="18.75" customHeight="1">
      <c r="A36" s="61" t="s">
        <v>49</v>
      </c>
      <c r="B36" s="26">
        <v>-0.0001667799</v>
      </c>
      <c r="C36" s="26">
        <v>-0.0018674445</v>
      </c>
      <c r="D36" s="26">
        <v>0</v>
      </c>
      <c r="E36" s="26">
        <v>0</v>
      </c>
      <c r="F36" s="26">
        <v>-0.0003039541</v>
      </c>
      <c r="G36" s="26">
        <v>-0.0004995149</v>
      </c>
      <c r="H36" s="26">
        <v>-0.0006374083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94.16000000000001</v>
      </c>
      <c r="C38" s="65">
        <f t="shared" si="11"/>
        <v>821.76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278.2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1660.64</v>
      </c>
    </row>
    <row r="39" spans="1:14" ht="18.75" customHeight="1">
      <c r="A39" s="61" t="s">
        <v>51</v>
      </c>
      <c r="B39" s="67">
        <v>22</v>
      </c>
      <c r="C39" s="67">
        <v>192</v>
      </c>
      <c r="D39" s="67">
        <v>0</v>
      </c>
      <c r="E39" s="67">
        <v>0</v>
      </c>
      <c r="F39" s="67">
        <v>26</v>
      </c>
      <c r="G39" s="67">
        <v>65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388</v>
      </c>
    </row>
    <row r="40" spans="1:14" ht="18.75" customHeight="1">
      <c r="A40" s="61" t="s">
        <v>52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858992.3873584582</v>
      </c>
      <c r="C42" s="69">
        <f aca="true" t="shared" si="12" ref="C42:N42">C43+C44+C45</f>
        <v>584981.7061287</v>
      </c>
      <c r="D42" s="69">
        <f t="shared" si="12"/>
        <v>570199.5778113599</v>
      </c>
      <c r="E42" s="69">
        <f t="shared" si="12"/>
        <v>145495.4423832</v>
      </c>
      <c r="F42" s="69">
        <f>F43+F44+F45</f>
        <v>527229.1307417059</v>
      </c>
      <c r="G42" s="69">
        <f>G43+G44+G45</f>
        <v>708895.1310882183</v>
      </c>
      <c r="H42" s="69">
        <f t="shared" si="12"/>
        <v>763734.8239617705</v>
      </c>
      <c r="I42" s="69">
        <f t="shared" si="12"/>
        <v>704683.80995011</v>
      </c>
      <c r="J42" s="69">
        <f t="shared" si="12"/>
        <v>563983.04851451</v>
      </c>
      <c r="K42" s="69">
        <f t="shared" si="12"/>
        <v>671784.0481136</v>
      </c>
      <c r="L42" s="69">
        <f t="shared" si="12"/>
        <v>332351.76866272</v>
      </c>
      <c r="M42" s="69">
        <f t="shared" si="12"/>
        <v>191795.2682089</v>
      </c>
      <c r="N42" s="69">
        <f t="shared" si="12"/>
        <v>6624126.142923253</v>
      </c>
    </row>
    <row r="43" spans="1:14" ht="18.75" customHeight="1">
      <c r="A43" s="66" t="s">
        <v>103</v>
      </c>
      <c r="B43" s="63">
        <f aca="true" t="shared" si="13" ref="B43:H43">B35*B7</f>
        <v>858980.9473536</v>
      </c>
      <c r="C43" s="63">
        <f t="shared" si="13"/>
        <v>584816.166126</v>
      </c>
      <c r="D43" s="63">
        <f t="shared" si="13"/>
        <v>570199.5778113599</v>
      </c>
      <c r="E43" s="63">
        <f t="shared" si="13"/>
        <v>145495.4423832</v>
      </c>
      <c r="F43" s="63">
        <f t="shared" si="13"/>
        <v>527205.59074012</v>
      </c>
      <c r="G43" s="63">
        <f t="shared" si="13"/>
        <v>708860.46108596</v>
      </c>
      <c r="H43" s="63">
        <f t="shared" si="13"/>
        <v>763668.1839551699</v>
      </c>
      <c r="I43" s="63">
        <f>I35*I7</f>
        <v>704683.80995011</v>
      </c>
      <c r="J43" s="63">
        <f>J35*J7</f>
        <v>563983.04851451</v>
      </c>
      <c r="K43" s="63">
        <f>K35*K7</f>
        <v>671784.0481136</v>
      </c>
      <c r="L43" s="63">
        <f>L35*L7</f>
        <v>332351.76866272</v>
      </c>
      <c r="M43" s="63">
        <f>M35*M7</f>
        <v>191795.2682089</v>
      </c>
      <c r="N43" s="65">
        <f>SUM(B43:M43)</f>
        <v>6623824.31290525</v>
      </c>
    </row>
    <row r="44" spans="1:14" ht="18.75" customHeight="1">
      <c r="A44" s="66" t="s">
        <v>104</v>
      </c>
      <c r="B44" s="63">
        <f aca="true" t="shared" si="14" ref="B44:M44">B36*B7</f>
        <v>-82.7199951417</v>
      </c>
      <c r="C44" s="63">
        <f t="shared" si="14"/>
        <v>-656.2199972999999</v>
      </c>
      <c r="D44" s="63">
        <f t="shared" si="14"/>
        <v>0</v>
      </c>
      <c r="E44" s="63">
        <f t="shared" si="14"/>
        <v>0</v>
      </c>
      <c r="F44" s="63">
        <f t="shared" si="14"/>
        <v>-87.73999841419999</v>
      </c>
      <c r="G44" s="63">
        <f t="shared" si="14"/>
        <v>-243.52999774170002</v>
      </c>
      <c r="H44" s="63">
        <f t="shared" si="14"/>
        <v>-288.5999933993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-1358.8099819969</v>
      </c>
    </row>
    <row r="45" spans="1:14" ht="18.75" customHeight="1">
      <c r="A45" s="66" t="s">
        <v>53</v>
      </c>
      <c r="B45" s="63">
        <f aca="true" t="shared" si="15" ref="B45:M45">B38</f>
        <v>94.16000000000001</v>
      </c>
      <c r="C45" s="63">
        <f t="shared" si="15"/>
        <v>821.76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278.2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1660.64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+B48+B51+B59</f>
        <v>-116513.64</v>
      </c>
      <c r="C47" s="28">
        <f t="shared" si="16"/>
        <v>-106139.04</v>
      </c>
      <c r="D47" s="28">
        <f t="shared" si="16"/>
        <v>-59292.34</v>
      </c>
      <c r="E47" s="28">
        <f t="shared" si="16"/>
        <v>-16177.38</v>
      </c>
      <c r="F47" s="28">
        <f t="shared" si="16"/>
        <v>-54977.52</v>
      </c>
      <c r="G47" s="28">
        <f t="shared" si="16"/>
        <v>-104007.2</v>
      </c>
      <c r="H47" s="28">
        <f t="shared" si="16"/>
        <v>-129840.1</v>
      </c>
      <c r="I47" s="28">
        <f t="shared" si="16"/>
        <v>-66468.32</v>
      </c>
      <c r="J47" s="28">
        <f t="shared" si="16"/>
        <v>-79107.04</v>
      </c>
      <c r="K47" s="28">
        <f t="shared" si="16"/>
        <v>-67580.18</v>
      </c>
      <c r="L47" s="28">
        <f t="shared" si="16"/>
        <v>-49058.26</v>
      </c>
      <c r="M47" s="28">
        <f t="shared" si="16"/>
        <v>-30455.06</v>
      </c>
      <c r="N47" s="28">
        <f t="shared" si="16"/>
        <v>-879616.08</v>
      </c>
      <c r="P47" s="40"/>
    </row>
    <row r="48" spans="1:16" ht="18.75" customHeight="1">
      <c r="A48" s="17" t="s">
        <v>55</v>
      </c>
      <c r="B48" s="29">
        <f>B49+B50</f>
        <v>-113141</v>
      </c>
      <c r="C48" s="29">
        <f>C49+C50</f>
        <v>-104671</v>
      </c>
      <c r="D48" s="29">
        <f>D49+D50</f>
        <v>-57032.5</v>
      </c>
      <c r="E48" s="29">
        <f>E49+E50</f>
        <v>-15445.5</v>
      </c>
      <c r="F48" s="29">
        <f aca="true" t="shared" si="17" ref="F48:M48">F49+F50</f>
        <v>-52906</v>
      </c>
      <c r="G48" s="29">
        <f t="shared" si="17"/>
        <v>-101696</v>
      </c>
      <c r="H48" s="29">
        <f t="shared" si="17"/>
        <v>-127186.5</v>
      </c>
      <c r="I48" s="29">
        <f t="shared" si="17"/>
        <v>-63819</v>
      </c>
      <c r="J48" s="29">
        <f t="shared" si="17"/>
        <v>-76783</v>
      </c>
      <c r="K48" s="29">
        <f t="shared" si="17"/>
        <v>-64879.5</v>
      </c>
      <c r="L48" s="29">
        <f t="shared" si="17"/>
        <v>-47701.5</v>
      </c>
      <c r="M48" s="29">
        <f t="shared" si="17"/>
        <v>-29697.5</v>
      </c>
      <c r="N48" s="28">
        <f aca="true" t="shared" si="18" ref="N48:N59">SUM(B48:M48)</f>
        <v>-854959</v>
      </c>
      <c r="P48" s="40"/>
    </row>
    <row r="49" spans="1:16" ht="18.75" customHeight="1">
      <c r="A49" s="13" t="s">
        <v>56</v>
      </c>
      <c r="B49" s="20">
        <f>ROUND(-B9*$D$3,2)</f>
        <v>-113141</v>
      </c>
      <c r="C49" s="20">
        <f>ROUND(-C9*$D$3,2)</f>
        <v>-104671</v>
      </c>
      <c r="D49" s="20">
        <f>ROUND(-D9*$D$3,2)</f>
        <v>-62097</v>
      </c>
      <c r="E49" s="20">
        <f>ROUND(-E9*$D$3,2)</f>
        <v>-15445.5</v>
      </c>
      <c r="F49" s="20">
        <f aca="true" t="shared" si="19" ref="F49:M49">ROUND(-F9*$D$3,2)</f>
        <v>-52906</v>
      </c>
      <c r="G49" s="20">
        <f t="shared" si="19"/>
        <v>-101696</v>
      </c>
      <c r="H49" s="20">
        <f t="shared" si="19"/>
        <v>-127519</v>
      </c>
      <c r="I49" s="20">
        <f t="shared" si="19"/>
        <v>-64645</v>
      </c>
      <c r="J49" s="20">
        <f t="shared" si="19"/>
        <v>-78165.5</v>
      </c>
      <c r="K49" s="20">
        <f t="shared" si="19"/>
        <v>-66272.5</v>
      </c>
      <c r="L49" s="20">
        <f t="shared" si="19"/>
        <v>-47701.5</v>
      </c>
      <c r="M49" s="20">
        <f t="shared" si="19"/>
        <v>-29697.5</v>
      </c>
      <c r="N49" s="54">
        <f t="shared" si="18"/>
        <v>-863957.5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5064.5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332.5</v>
      </c>
      <c r="I50" s="20">
        <f t="shared" si="20"/>
        <v>826</v>
      </c>
      <c r="J50" s="20">
        <f t="shared" si="20"/>
        <v>1382.5</v>
      </c>
      <c r="K50" s="20">
        <f t="shared" si="20"/>
        <v>1393</v>
      </c>
      <c r="L50" s="20">
        <f t="shared" si="20"/>
        <v>0</v>
      </c>
      <c r="M50" s="20">
        <f t="shared" si="20"/>
        <v>0</v>
      </c>
      <c r="N50" s="54">
        <f>SUM(B50:M50)</f>
        <v>8998.5</v>
      </c>
      <c r="P50" s="40"/>
    </row>
    <row r="51" spans="1:16" ht="18.75" customHeight="1">
      <c r="A51" s="17" t="s">
        <v>58</v>
      </c>
      <c r="B51" s="29">
        <f>SUM(B52:B58)</f>
        <v>-3372.64</v>
      </c>
      <c r="C51" s="29">
        <f aca="true" t="shared" si="21" ref="C51:M51">SUM(C52:C58)</f>
        <v>-1468.04</v>
      </c>
      <c r="D51" s="29">
        <f t="shared" si="21"/>
        <v>-2259.84</v>
      </c>
      <c r="E51" s="29">
        <f t="shared" si="21"/>
        <v>-731.88</v>
      </c>
      <c r="F51" s="29">
        <f t="shared" si="21"/>
        <v>-2071.52</v>
      </c>
      <c r="G51" s="29">
        <f t="shared" si="21"/>
        <v>-2311.2</v>
      </c>
      <c r="H51" s="29">
        <f t="shared" si="21"/>
        <v>-2653.6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-24657.08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106</v>
      </c>
      <c r="B58" s="27">
        <v>-3372.64</v>
      </c>
      <c r="C58" s="27">
        <v>-1468.04</v>
      </c>
      <c r="D58" s="27">
        <v>-2259.84</v>
      </c>
      <c r="E58" s="27">
        <v>-731.88</v>
      </c>
      <c r="F58" s="27">
        <v>-2071.52</v>
      </c>
      <c r="G58" s="27">
        <v>-2311.2</v>
      </c>
      <c r="H58" s="27">
        <v>-2653.6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-24657.08</v>
      </c>
    </row>
    <row r="59" spans="1:14" ht="18.75" customHeight="1">
      <c r="A59" s="17" t="s">
        <v>65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66</v>
      </c>
      <c r="B61" s="32">
        <f aca="true" t="shared" si="22" ref="B61:M61">+B42+B47</f>
        <v>742478.7473584582</v>
      </c>
      <c r="C61" s="32">
        <f t="shared" si="22"/>
        <v>478842.6661287001</v>
      </c>
      <c r="D61" s="32">
        <f t="shared" si="22"/>
        <v>510907.2378113599</v>
      </c>
      <c r="E61" s="32">
        <f t="shared" si="22"/>
        <v>129318.06238319998</v>
      </c>
      <c r="F61" s="32">
        <f t="shared" si="22"/>
        <v>472251.61074170587</v>
      </c>
      <c r="G61" s="32">
        <f t="shared" si="22"/>
        <v>604887.9310882183</v>
      </c>
      <c r="H61" s="32">
        <f t="shared" si="22"/>
        <v>633894.7239617705</v>
      </c>
      <c r="I61" s="32">
        <f t="shared" si="22"/>
        <v>638215.48995011</v>
      </c>
      <c r="J61" s="32">
        <f t="shared" si="22"/>
        <v>484876.00851451006</v>
      </c>
      <c r="K61" s="32">
        <f t="shared" si="22"/>
        <v>604203.8681136</v>
      </c>
      <c r="L61" s="32">
        <f t="shared" si="22"/>
        <v>283293.50866272</v>
      </c>
      <c r="M61" s="32">
        <f t="shared" si="22"/>
        <v>161340.2082089</v>
      </c>
      <c r="N61" s="32">
        <f>SUM(B61:M61)</f>
        <v>5744510.0629232535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67</v>
      </c>
      <c r="B64" s="42">
        <f>SUM(B65:B78)</f>
        <v>742478.75</v>
      </c>
      <c r="C64" s="42">
        <f aca="true" t="shared" si="23" ref="C64:M64">SUM(C65:C78)</f>
        <v>478842.67</v>
      </c>
      <c r="D64" s="42">
        <f t="shared" si="23"/>
        <v>510907.24</v>
      </c>
      <c r="E64" s="42">
        <f t="shared" si="23"/>
        <v>129318.06</v>
      </c>
      <c r="F64" s="42">
        <f t="shared" si="23"/>
        <v>472251.61</v>
      </c>
      <c r="G64" s="42">
        <f t="shared" si="23"/>
        <v>604887.93</v>
      </c>
      <c r="H64" s="42">
        <f t="shared" si="23"/>
        <v>633894.72</v>
      </c>
      <c r="I64" s="42">
        <f t="shared" si="23"/>
        <v>638215.49</v>
      </c>
      <c r="J64" s="42">
        <f t="shared" si="23"/>
        <v>484876.01</v>
      </c>
      <c r="K64" s="42">
        <f t="shared" si="23"/>
        <v>604203.87</v>
      </c>
      <c r="L64" s="42">
        <f t="shared" si="23"/>
        <v>283293.51</v>
      </c>
      <c r="M64" s="42">
        <f t="shared" si="23"/>
        <v>161340.21</v>
      </c>
      <c r="N64" s="32">
        <f>SUM(N65:N78)</f>
        <v>5744510.07</v>
      </c>
      <c r="P64" s="40"/>
    </row>
    <row r="65" spans="1:14" ht="18.75" customHeight="1">
      <c r="A65" s="17" t="s">
        <v>22</v>
      </c>
      <c r="B65" s="42">
        <v>138120.26</v>
      </c>
      <c r="C65" s="42">
        <v>124120.41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262240.67000000004</v>
      </c>
    </row>
    <row r="66" spans="1:14" ht="18.75" customHeight="1">
      <c r="A66" s="17" t="s">
        <v>23</v>
      </c>
      <c r="B66" s="42">
        <v>400950.9</v>
      </c>
      <c r="C66" s="42">
        <v>235425.27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636376.17</v>
      </c>
    </row>
    <row r="67" spans="1:14" ht="18.75" customHeight="1">
      <c r="A67" s="17" t="s">
        <v>88</v>
      </c>
      <c r="B67" s="41">
        <v>0</v>
      </c>
      <c r="C67" s="41">
        <v>0</v>
      </c>
      <c r="D67" s="29">
        <v>510907.24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510907.24</v>
      </c>
    </row>
    <row r="68" spans="1:14" ht="18.75" customHeight="1">
      <c r="A68" s="17" t="s">
        <v>78</v>
      </c>
      <c r="B68" s="41">
        <v>0</v>
      </c>
      <c r="C68" s="41">
        <v>0</v>
      </c>
      <c r="D68" s="41">
        <v>0</v>
      </c>
      <c r="E68" s="29">
        <v>129318.06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129318.06</v>
      </c>
    </row>
    <row r="69" spans="1:14" ht="18.75" customHeight="1">
      <c r="A69" s="17" t="s">
        <v>79</v>
      </c>
      <c r="B69" s="41">
        <v>0</v>
      </c>
      <c r="C69" s="41">
        <v>0</v>
      </c>
      <c r="D69" s="41">
        <v>0</v>
      </c>
      <c r="E69" s="41">
        <v>0</v>
      </c>
      <c r="F69" s="29">
        <v>472251.61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472251.61</v>
      </c>
    </row>
    <row r="70" spans="1:14" ht="18.75" customHeight="1">
      <c r="A70" s="17" t="s">
        <v>80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604887.93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604887.93</v>
      </c>
    </row>
    <row r="71" spans="1:14" ht="18.75" customHeight="1">
      <c r="A71" s="17" t="s">
        <v>81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495443.93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495443.93</v>
      </c>
    </row>
    <row r="72" spans="1:14" ht="18.75" customHeight="1">
      <c r="A72" s="17" t="s">
        <v>82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138450.79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138450.79</v>
      </c>
    </row>
    <row r="73" spans="1:14" ht="18.75" customHeight="1">
      <c r="A73" s="17" t="s">
        <v>83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638215.49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638215.49</v>
      </c>
    </row>
    <row r="74" spans="1:14" ht="18.75" customHeight="1">
      <c r="A74" s="17" t="s">
        <v>84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484876.01</v>
      </c>
      <c r="K74" s="41">
        <v>0</v>
      </c>
      <c r="L74" s="41">
        <v>0</v>
      </c>
      <c r="M74" s="41">
        <v>0</v>
      </c>
      <c r="N74" s="32">
        <f t="shared" si="24"/>
        <v>484876.01</v>
      </c>
    </row>
    <row r="75" spans="1:14" ht="18.75" customHeight="1">
      <c r="A75" s="17" t="s">
        <v>85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604203.87</v>
      </c>
      <c r="L75" s="41">
        <v>0</v>
      </c>
      <c r="M75" s="41">
        <v>0</v>
      </c>
      <c r="N75" s="29">
        <f t="shared" si="24"/>
        <v>604203.87</v>
      </c>
    </row>
    <row r="76" spans="1:14" ht="18.75" customHeight="1">
      <c r="A76" s="17" t="s">
        <v>86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283293.51</v>
      </c>
      <c r="M76" s="41">
        <v>0</v>
      </c>
      <c r="N76" s="32">
        <f t="shared" si="24"/>
        <v>283293.51</v>
      </c>
    </row>
    <row r="77" spans="1:14" ht="18.75" customHeight="1">
      <c r="A77" s="17" t="s">
        <v>87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161340.21</v>
      </c>
      <c r="N77" s="29">
        <f t="shared" si="24"/>
        <v>161340.21</v>
      </c>
    </row>
    <row r="78" spans="1:14" ht="18.75" customHeight="1">
      <c r="A78" s="38" t="s">
        <v>68</v>
      </c>
      <c r="B78" s="36">
        <v>203407.59</v>
      </c>
      <c r="C78" s="36">
        <v>119296.99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322704.58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69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99</v>
      </c>
      <c r="B82" s="52">
        <v>1.936564250976467</v>
      </c>
      <c r="C82" s="52">
        <v>1.887849307660126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100</v>
      </c>
      <c r="B83" s="52">
        <v>1.6853157126240503</v>
      </c>
      <c r="C83" s="52">
        <v>1.5777688546521496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101</v>
      </c>
      <c r="B84" s="52">
        <v>0</v>
      </c>
      <c r="C84" s="52">
        <v>0</v>
      </c>
      <c r="D84" s="24">
        <v>1.5707285078343656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89</v>
      </c>
      <c r="B85" s="52">
        <v>0</v>
      </c>
      <c r="C85" s="52">
        <v>0</v>
      </c>
      <c r="D85" s="52">
        <v>0</v>
      </c>
      <c r="E85" s="52">
        <v>1.985255976421788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90</v>
      </c>
      <c r="B86" s="52">
        <v>0</v>
      </c>
      <c r="C86" s="52">
        <v>0</v>
      </c>
      <c r="D86" s="52">
        <v>0</v>
      </c>
      <c r="E86" s="52">
        <v>0</v>
      </c>
      <c r="F86" s="52">
        <v>1.8263768351913312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91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1.4539743155847913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92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1.705858210035614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93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1.6249004199216022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94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1.6540747460853604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95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1.86842775692482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96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1.7828048660741536</v>
      </c>
      <c r="L92" s="52">
        <v>0</v>
      </c>
      <c r="M92" s="52">
        <v>0</v>
      </c>
      <c r="N92" s="29"/>
    </row>
    <row r="93" spans="1:14" ht="18.75" customHeight="1">
      <c r="A93" s="17" t="s">
        <v>97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2.1205099788173443</v>
      </c>
      <c r="M93" s="52">
        <v>0</v>
      </c>
      <c r="N93" s="32"/>
    </row>
    <row r="94" spans="1:14" ht="18.75" customHeight="1">
      <c r="A94" s="38" t="s">
        <v>98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2.0879539071175075</v>
      </c>
      <c r="N94" s="58"/>
    </row>
    <row r="95" ht="21" customHeight="1">
      <c r="A95" s="46" t="s">
        <v>26</v>
      </c>
    </row>
    <row r="98" ht="14.25">
      <c r="B98" s="48"/>
    </row>
    <row r="99" ht="14.25">
      <c r="H99" s="49"/>
    </row>
    <row r="100" ht="14.25"/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2015-02-10T20:44:51Z</dcterms:modified>
  <cp:category/>
  <cp:version/>
  <cp:contentType/>
  <cp:contentStatus/>
</cp:coreProperties>
</file>