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<sst xmlns="http://schemas.openxmlformats.org/spreadsheetml/2006/main" count="128" uniqueCount="128">
  <si>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</si>
  <si>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</si>
  <si>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</si>
  <si>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</si>
  <si>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</si>
  <si>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</si>
  <si>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</si>
  <si>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</si>
  <si>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</si>
  <si>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</si>
  <si>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</si>
  <si>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</si>
  <si>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</si>
  <si>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</si>
  <si>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</si>
  <si>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</si>
  <si>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</si>
  <si>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</si>
  <si>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</si>
  <si>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</si>
  <si>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</si>
  <si>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</si>
  <si>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</si>
  <si>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</si>
  <si>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</si>
  <si>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</si>
  <si>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</si>
  <si>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</si>
  <si>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</si>
  <si>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</si>
  <si>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</si>
  <si>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</si>
  <si>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</si>
  <si>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</si>
  <si>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</si>
  <si>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</si>
  <si>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</si>
  <si>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</si>
  <si>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</si>
  <si>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</si>
  <si>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</si>
  <si>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</si>
  <si>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</si>
  <si>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</si>
  <si>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</si>
  <si>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</si>
  <si>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</si>
  <si>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</si>
  <si>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</si>
  <si>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</si>
  <si>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</si>
  <si>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</si>
  <si>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</si>
  <si>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</si>
  <si>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</si>
  <si>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</si>
  <si>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</si>
  <si>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</si>
  <si>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</si>
  <si>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</si>
  <si>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</si>
  <si>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</si>
  <si>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</si>
  <si>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</si>
  <si>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</si>
  <si>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</si>
  <si>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</si>
  <si>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</si>
  <si>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</si>
  <si>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</si>
  <si>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</si>
  <si>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</si>
  <si>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</si>
  <si>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</si>
  <si>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</si>
  <si>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</si>
  <si>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</si>
  <si>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</si>
  <si>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</si>
  <si>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</si>
  <si>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</si>
  <si>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</si>
  <si>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</si>
  <si>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</si>
  <si>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</si>
  <si>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</si>
  <si>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</si>
  <si>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</si>
  <si>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</si>
  <si>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</si>
  <si>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</si>
  <si>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</si>
  <si>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</si>
  <si>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</si>
  <si>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</si>
  <si>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</si>
  <si>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</si>
  <si>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</si>
  <si>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</si>
  <si>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</si>
  <si>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</si>
  <si>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</si>
  <si>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</si>
  <si>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</si>
  <si>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</si>
  <si>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</si>
  <si>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</si>
  <si>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</si>
  <si>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</si>
  <si>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</si>
  <si>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</si>
  <si>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</si>
  <si>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</si>
  <si>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</si>
  <si>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</si>
  <si>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</si>
  <si>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</si>
  <si>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</si>
  <si>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</si>
  <si>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</si>
  <si>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</si>
  <si>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</si>
  <si>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</si>
  <si>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</si>
  <si>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24/02/15 - VENCIMENTO 03/03/15</t>
  </si>
  <si>
    <t>Nota:</t>
  </si>
  <si>
    <t>6.3. Revisão de Remuneração pelo Transporte Coletivo  (1)</t>
  </si>
  <si>
    <t>(1) - Passageiros transportados, processados pelo sistema de bilhetagem eletrônica, referentes ao mês de janeiro/15 (  635.096 passageiros).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</si>
</sst>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608770</v>
      </c>
      <c r="C7" s="9">
        <f t="shared" si="0"/>
        <v>784015</v>
      </c>
      <c r="D7" s="9">
        <f t="shared" si="0"/>
        <v>830153</v>
      </c>
      <c r="E7" s="9">
        <f t="shared" si="0"/>
        <v>561354</v>
      </c>
      <c r="F7" s="9">
        <f t="shared" si="0"/>
        <v>751478</v>
      </c>
      <c r="G7" s="9">
        <f t="shared" si="0"/>
        <v>1237982</v>
      </c>
      <c r="H7" s="9">
        <f t="shared" si="0"/>
        <v>577402</v>
      </c>
      <c r="I7" s="9">
        <f t="shared" si="0"/>
        <v>125835</v>
      </c>
      <c r="J7" s="9">
        <f t="shared" si="0"/>
        <v>310108</v>
      </c>
      <c r="K7" s="9">
        <f t="shared" si="0"/>
        <v>5787097</v>
      </c>
      <c r="L7" s="52"/>
    </row>
    <row r="8" spans="1:11" ht="17.25" customHeight="1">
      <c r="A8" s="10" t="s">
        <v>102</v>
      </c>
      <c r="B8" s="11">
        <f>B9+B12+B16</f>
        <v>357924</v>
      </c>
      <c r="C8" s="11">
        <f aca="true" t="shared" si="1" ref="C8:J8">C9+C12+C16</f>
        <v>474895</v>
      </c>
      <c r="D8" s="11">
        <f t="shared" si="1"/>
        <v>474012</v>
      </c>
      <c r="E8" s="11">
        <f t="shared" si="1"/>
        <v>335490</v>
      </c>
      <c r="F8" s="11">
        <f t="shared" si="1"/>
        <v>422296</v>
      </c>
      <c r="G8" s="11">
        <f t="shared" si="1"/>
        <v>675542</v>
      </c>
      <c r="H8" s="11">
        <f t="shared" si="1"/>
        <v>356908</v>
      </c>
      <c r="I8" s="11">
        <f t="shared" si="1"/>
        <v>68398</v>
      </c>
      <c r="J8" s="11">
        <f t="shared" si="1"/>
        <v>175587</v>
      </c>
      <c r="K8" s="11">
        <f>SUM(B8:J8)</f>
        <v>3341052</v>
      </c>
    </row>
    <row r="9" spans="1:11" ht="17.25" customHeight="1">
      <c r="A9" s="15" t="s">
        <v>17</v>
      </c>
      <c r="B9" s="13">
        <f>+B10+B11</f>
        <v>51809</v>
      </c>
      <c r="C9" s="13">
        <f aca="true" t="shared" si="2" ref="C9:J9">+C10+C11</f>
        <v>72423</v>
      </c>
      <c r="D9" s="13">
        <f t="shared" si="2"/>
        <v>63860</v>
      </c>
      <c r="E9" s="13">
        <f t="shared" si="2"/>
        <v>47508</v>
      </c>
      <c r="F9" s="13">
        <f t="shared" si="2"/>
        <v>54208</v>
      </c>
      <c r="G9" s="13">
        <f t="shared" si="2"/>
        <v>68339</v>
      </c>
      <c r="H9" s="13">
        <f t="shared" si="2"/>
        <v>64711</v>
      </c>
      <c r="I9" s="13">
        <f t="shared" si="2"/>
        <v>11567</v>
      </c>
      <c r="J9" s="13">
        <f t="shared" si="2"/>
        <v>21167</v>
      </c>
      <c r="K9" s="11">
        <f>SUM(B9:J9)</f>
        <v>455592</v>
      </c>
    </row>
    <row r="10" spans="1:11" ht="17.25" customHeight="1">
      <c r="A10" s="29" t="s">
        <v>18</v>
      </c>
      <c r="B10" s="13">
        <v>51809</v>
      </c>
      <c r="C10" s="13">
        <v>72423</v>
      </c>
      <c r="D10" s="13">
        <v>63860</v>
      </c>
      <c r="E10" s="13">
        <v>47508</v>
      </c>
      <c r="F10" s="13">
        <v>54208</v>
      </c>
      <c r="G10" s="13">
        <v>68339</v>
      </c>
      <c r="H10" s="13">
        <v>64711</v>
      </c>
      <c r="I10" s="13">
        <v>11567</v>
      </c>
      <c r="J10" s="13">
        <v>21167</v>
      </c>
      <c r="K10" s="11">
        <f>SUM(B10:J10)</f>
        <v>455592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289989</v>
      </c>
      <c r="C12" s="17">
        <f t="shared" si="3"/>
        <v>381045</v>
      </c>
      <c r="D12" s="17">
        <f t="shared" si="3"/>
        <v>389212</v>
      </c>
      <c r="E12" s="17">
        <f t="shared" si="3"/>
        <v>273630</v>
      </c>
      <c r="F12" s="17">
        <f t="shared" si="3"/>
        <v>349552</v>
      </c>
      <c r="G12" s="17">
        <f t="shared" si="3"/>
        <v>578064</v>
      </c>
      <c r="H12" s="17">
        <f t="shared" si="3"/>
        <v>277955</v>
      </c>
      <c r="I12" s="17">
        <f t="shared" si="3"/>
        <v>53287</v>
      </c>
      <c r="J12" s="17">
        <f t="shared" si="3"/>
        <v>146608</v>
      </c>
      <c r="K12" s="11">
        <f aca="true" t="shared" si="4" ref="K12:K27">SUM(B12:J12)</f>
        <v>2739342</v>
      </c>
    </row>
    <row r="13" spans="1:13" ht="17.25" customHeight="1">
      <c r="A13" s="14" t="s">
        <v>20</v>
      </c>
      <c r="B13" s="13">
        <v>147505</v>
      </c>
      <c r="C13" s="13">
        <v>204600</v>
      </c>
      <c r="D13" s="13">
        <v>211849</v>
      </c>
      <c r="E13" s="13">
        <v>146279</v>
      </c>
      <c r="F13" s="13">
        <v>188276</v>
      </c>
      <c r="G13" s="13">
        <v>295240</v>
      </c>
      <c r="H13" s="13">
        <v>137521</v>
      </c>
      <c r="I13" s="13">
        <v>30508</v>
      </c>
      <c r="J13" s="13">
        <v>80329</v>
      </c>
      <c r="K13" s="11">
        <f t="shared" si="4"/>
        <v>1442107</v>
      </c>
      <c r="L13" s="52"/>
      <c r="M13" s="53"/>
    </row>
    <row r="14" spans="1:12" ht="17.25" customHeight="1">
      <c r="A14" s="14" t="s">
        <v>21</v>
      </c>
      <c r="B14" s="13">
        <v>123657</v>
      </c>
      <c r="C14" s="13">
        <v>150054</v>
      </c>
      <c r="D14" s="13">
        <v>150551</v>
      </c>
      <c r="E14" s="13">
        <v>110594</v>
      </c>
      <c r="F14" s="13">
        <v>141909</v>
      </c>
      <c r="G14" s="13">
        <v>255106</v>
      </c>
      <c r="H14" s="13">
        <v>121016</v>
      </c>
      <c r="I14" s="13">
        <v>18443</v>
      </c>
      <c r="J14" s="13">
        <v>57053</v>
      </c>
      <c r="K14" s="11">
        <f t="shared" si="4"/>
        <v>1128383</v>
      </c>
      <c r="L14" s="52"/>
    </row>
    <row r="15" spans="1:11" ht="17.25" customHeight="1">
      <c r="A15" s="14" t="s">
        <v>22</v>
      </c>
      <c r="B15" s="13">
        <v>18827</v>
      </c>
      <c r="C15" s="13">
        <v>26391</v>
      </c>
      <c r="D15" s="13">
        <v>26812</v>
      </c>
      <c r="E15" s="13">
        <v>16757</v>
      </c>
      <c r="F15" s="13">
        <v>19367</v>
      </c>
      <c r="G15" s="13">
        <v>27718</v>
      </c>
      <c r="H15" s="13">
        <v>19418</v>
      </c>
      <c r="I15" s="13">
        <v>4336</v>
      </c>
      <c r="J15" s="13">
        <v>9226</v>
      </c>
      <c r="K15" s="11">
        <f t="shared" si="4"/>
        <v>168852</v>
      </c>
    </row>
    <row r="16" spans="1:11" ht="17.25" customHeight="1">
      <c r="A16" s="15" t="s">
        <v>98</v>
      </c>
      <c r="B16" s="13">
        <f>B17+B18+B19</f>
        <v>16126</v>
      </c>
      <c r="C16" s="13">
        <f aca="true" t="shared" si="5" ref="C16:J16">C17+C18+C19</f>
        <v>21427</v>
      </c>
      <c r="D16" s="13">
        <f t="shared" si="5"/>
        <v>20940</v>
      </c>
      <c r="E16" s="13">
        <f t="shared" si="5"/>
        <v>14352</v>
      </c>
      <c r="F16" s="13">
        <f t="shared" si="5"/>
        <v>18536</v>
      </c>
      <c r="G16" s="13">
        <f t="shared" si="5"/>
        <v>29139</v>
      </c>
      <c r="H16" s="13">
        <f t="shared" si="5"/>
        <v>14242</v>
      </c>
      <c r="I16" s="13">
        <f t="shared" si="5"/>
        <v>3544</v>
      </c>
      <c r="J16" s="13">
        <f t="shared" si="5"/>
        <v>7812</v>
      </c>
      <c r="K16" s="11">
        <f t="shared" si="4"/>
        <v>146118</v>
      </c>
    </row>
    <row r="17" spans="1:11" ht="17.25" customHeight="1">
      <c r="A17" s="14" t="s">
        <v>99</v>
      </c>
      <c r="B17" s="13">
        <v>7661</v>
      </c>
      <c r="C17" s="13">
        <v>10832</v>
      </c>
      <c r="D17" s="13">
        <v>9824</v>
      </c>
      <c r="E17" s="13">
        <v>7547</v>
      </c>
      <c r="F17" s="13">
        <v>9651</v>
      </c>
      <c r="G17" s="13">
        <v>16587</v>
      </c>
      <c r="H17" s="13">
        <v>8438</v>
      </c>
      <c r="I17" s="13">
        <v>1723</v>
      </c>
      <c r="J17" s="13">
        <v>3697</v>
      </c>
      <c r="K17" s="11">
        <f t="shared" si="4"/>
        <v>75960</v>
      </c>
    </row>
    <row r="18" spans="1:11" ht="17.25" customHeight="1">
      <c r="A18" s="14" t="s">
        <v>100</v>
      </c>
      <c r="B18" s="13">
        <v>667</v>
      </c>
      <c r="C18" s="13">
        <v>814</v>
      </c>
      <c r="D18" s="13">
        <v>747</v>
      </c>
      <c r="E18" s="13">
        <v>797</v>
      </c>
      <c r="F18" s="13">
        <v>808</v>
      </c>
      <c r="G18" s="13">
        <v>1424</v>
      </c>
      <c r="H18" s="13">
        <v>650</v>
      </c>
      <c r="I18" s="13">
        <v>140</v>
      </c>
      <c r="J18" s="13">
        <v>316</v>
      </c>
      <c r="K18" s="11">
        <f t="shared" si="4"/>
        <v>6363</v>
      </c>
    </row>
    <row r="19" spans="1:11" ht="17.25" customHeight="1">
      <c r="A19" s="14" t="s">
        <v>101</v>
      </c>
      <c r="B19" s="13">
        <v>7798</v>
      </c>
      <c r="C19" s="13">
        <v>9781</v>
      </c>
      <c r="D19" s="13">
        <v>10369</v>
      </c>
      <c r="E19" s="13">
        <v>6008</v>
      </c>
      <c r="F19" s="13">
        <v>8077</v>
      </c>
      <c r="G19" s="13">
        <v>11128</v>
      </c>
      <c r="H19" s="13">
        <v>5154</v>
      </c>
      <c r="I19" s="13">
        <v>1681</v>
      </c>
      <c r="J19" s="13">
        <v>3799</v>
      </c>
      <c r="K19" s="11">
        <f t="shared" si="4"/>
        <v>63795</v>
      </c>
    </row>
    <row r="20" spans="1:11" ht="17.25" customHeight="1">
      <c r="A20" s="16" t="s">
        <v>23</v>
      </c>
      <c r="B20" s="11">
        <f>+B21+B22+B23</f>
        <v>198789</v>
      </c>
      <c r="C20" s="11">
        <f aca="true" t="shared" si="6" ref="C20:J20">+C21+C22+C23</f>
        <v>227605</v>
      </c>
      <c r="D20" s="11">
        <f t="shared" si="6"/>
        <v>263264</v>
      </c>
      <c r="E20" s="11">
        <f t="shared" si="6"/>
        <v>167171</v>
      </c>
      <c r="F20" s="11">
        <f t="shared" si="6"/>
        <v>260752</v>
      </c>
      <c r="G20" s="11">
        <f t="shared" si="6"/>
        <v>477661</v>
      </c>
      <c r="H20" s="11">
        <f t="shared" si="6"/>
        <v>170136</v>
      </c>
      <c r="I20" s="11">
        <f t="shared" si="6"/>
        <v>40454</v>
      </c>
      <c r="J20" s="11">
        <f t="shared" si="6"/>
        <v>95542</v>
      </c>
      <c r="K20" s="11">
        <f t="shared" si="4"/>
        <v>1901374</v>
      </c>
    </row>
    <row r="21" spans="1:12" ht="17.25" customHeight="1">
      <c r="A21" s="12" t="s">
        <v>24</v>
      </c>
      <c r="B21" s="13">
        <v>114941</v>
      </c>
      <c r="C21" s="13">
        <v>143615</v>
      </c>
      <c r="D21" s="13">
        <v>164488</v>
      </c>
      <c r="E21" s="13">
        <v>103938</v>
      </c>
      <c r="F21" s="13">
        <v>159430</v>
      </c>
      <c r="G21" s="13">
        <v>272905</v>
      </c>
      <c r="H21" s="13">
        <v>103023</v>
      </c>
      <c r="I21" s="13">
        <v>26217</v>
      </c>
      <c r="J21" s="13">
        <v>58966</v>
      </c>
      <c r="K21" s="11">
        <f t="shared" si="4"/>
        <v>1147523</v>
      </c>
      <c r="L21" s="52"/>
    </row>
    <row r="22" spans="1:12" ht="17.25" customHeight="1">
      <c r="A22" s="12" t="s">
        <v>25</v>
      </c>
      <c r="B22" s="13">
        <v>74047</v>
      </c>
      <c r="C22" s="13">
        <v>72328</v>
      </c>
      <c r="D22" s="13">
        <v>85262</v>
      </c>
      <c r="E22" s="13">
        <v>55990</v>
      </c>
      <c r="F22" s="13">
        <v>90925</v>
      </c>
      <c r="G22" s="13">
        <v>187432</v>
      </c>
      <c r="H22" s="13">
        <v>58986</v>
      </c>
      <c r="I22" s="13">
        <v>12087</v>
      </c>
      <c r="J22" s="13">
        <v>31891</v>
      </c>
      <c r="K22" s="11">
        <f t="shared" si="4"/>
        <v>668948</v>
      </c>
      <c r="L22" s="52"/>
    </row>
    <row r="23" spans="1:11" ht="17.25" customHeight="1">
      <c r="A23" s="12" t="s">
        <v>26</v>
      </c>
      <c r="B23" s="13">
        <v>9801</v>
      </c>
      <c r="C23" s="13">
        <v>11662</v>
      </c>
      <c r="D23" s="13">
        <v>13514</v>
      </c>
      <c r="E23" s="13">
        <v>7243</v>
      </c>
      <c r="F23" s="13">
        <v>10397</v>
      </c>
      <c r="G23" s="13">
        <v>17324</v>
      </c>
      <c r="H23" s="13">
        <v>8127</v>
      </c>
      <c r="I23" s="13">
        <v>2150</v>
      </c>
      <c r="J23" s="13">
        <v>4685</v>
      </c>
      <c r="K23" s="11">
        <f t="shared" si="4"/>
        <v>84903</v>
      </c>
    </row>
    <row r="24" spans="1:11" ht="17.25" customHeight="1">
      <c r="A24" s="16" t="s">
        <v>27</v>
      </c>
      <c r="B24" s="13">
        <v>52057</v>
      </c>
      <c r="C24" s="13">
        <v>81515</v>
      </c>
      <c r="D24" s="13">
        <v>92877</v>
      </c>
      <c r="E24" s="13">
        <v>58693</v>
      </c>
      <c r="F24" s="13">
        <v>68430</v>
      </c>
      <c r="G24" s="13">
        <v>84779</v>
      </c>
      <c r="H24" s="13">
        <v>42616</v>
      </c>
      <c r="I24" s="13">
        <v>16983</v>
      </c>
      <c r="J24" s="13">
        <v>38979</v>
      </c>
      <c r="K24" s="11">
        <f t="shared" si="4"/>
        <v>536929</v>
      </c>
    </row>
    <row r="25" spans="1:12" ht="17.25" customHeight="1">
      <c r="A25" s="12" t="s">
        <v>28</v>
      </c>
      <c r="B25" s="13">
        <v>33316</v>
      </c>
      <c r="C25" s="13">
        <v>52170</v>
      </c>
      <c r="D25" s="13">
        <v>59441</v>
      </c>
      <c r="E25" s="13">
        <v>37564</v>
      </c>
      <c r="F25" s="13">
        <v>43795</v>
      </c>
      <c r="G25" s="13">
        <v>54259</v>
      </c>
      <c r="H25" s="13">
        <v>27274</v>
      </c>
      <c r="I25" s="13">
        <v>10869</v>
      </c>
      <c r="J25" s="13">
        <v>24947</v>
      </c>
      <c r="K25" s="11">
        <f t="shared" si="4"/>
        <v>343635</v>
      </c>
      <c r="L25" s="52"/>
    </row>
    <row r="26" spans="1:12" ht="17.25" customHeight="1">
      <c r="A26" s="12" t="s">
        <v>29</v>
      </c>
      <c r="B26" s="13">
        <v>18741</v>
      </c>
      <c r="C26" s="13">
        <v>29345</v>
      </c>
      <c r="D26" s="13">
        <v>33436</v>
      </c>
      <c r="E26" s="13">
        <v>21129</v>
      </c>
      <c r="F26" s="13">
        <v>24635</v>
      </c>
      <c r="G26" s="13">
        <v>30520</v>
      </c>
      <c r="H26" s="13">
        <v>15342</v>
      </c>
      <c r="I26" s="13">
        <v>6114</v>
      </c>
      <c r="J26" s="13">
        <v>14032</v>
      </c>
      <c r="K26" s="11">
        <f t="shared" si="4"/>
        <v>193294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7742</v>
      </c>
      <c r="I27" s="11">
        <v>0</v>
      </c>
      <c r="J27" s="11">
        <v>0</v>
      </c>
      <c r="K27" s="11">
        <f t="shared" si="4"/>
        <v>7742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2.41027162</v>
      </c>
      <c r="C29" s="59">
        <f aca="true" t="shared" si="7" ref="C29:J29">SUM(C30:C33)</f>
        <v>2.7493197599999997</v>
      </c>
      <c r="D29" s="59">
        <f t="shared" si="7"/>
        <v>3.0956583699999998</v>
      </c>
      <c r="E29" s="59">
        <f t="shared" si="7"/>
        <v>2.63248927</v>
      </c>
      <c r="F29" s="59">
        <f t="shared" si="7"/>
        <v>2.55552474</v>
      </c>
      <c r="G29" s="59">
        <f t="shared" si="7"/>
        <v>2.1978216</v>
      </c>
      <c r="H29" s="59">
        <f t="shared" si="7"/>
        <v>2.519657</v>
      </c>
      <c r="I29" s="59">
        <f t="shared" si="7"/>
        <v>4.473838</v>
      </c>
      <c r="J29" s="59">
        <f t="shared" si="7"/>
        <v>2.65539698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108</v>
      </c>
      <c r="B32" s="61">
        <v>-0.00342838</v>
      </c>
      <c r="C32" s="61">
        <v>-0.00378624</v>
      </c>
      <c r="D32" s="61">
        <v>-0.00384163</v>
      </c>
      <c r="E32" s="61">
        <v>-0.00351073</v>
      </c>
      <c r="F32" s="61">
        <v>-0.00347526</v>
      </c>
      <c r="G32" s="61">
        <v>-0.0035784</v>
      </c>
      <c r="H32" s="61">
        <v>-0.004543</v>
      </c>
      <c r="I32" s="61">
        <v>-0.006862</v>
      </c>
      <c r="J32" s="61">
        <v>-0.00130302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11220.54</v>
      </c>
      <c r="I35" s="19">
        <v>0</v>
      </c>
      <c r="J35" s="19">
        <v>0</v>
      </c>
      <c r="K35" s="23">
        <f>SUM(B35:J35)</f>
        <v>11220.54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2854.76</v>
      </c>
      <c r="C39" s="23">
        <f aca="true" t="shared" si="8" ref="C39:J39">+C43</f>
        <v>4220.08</v>
      </c>
      <c r="D39" s="23">
        <f t="shared" si="8"/>
        <v>4361.32</v>
      </c>
      <c r="E39" s="19">
        <f t="shared" si="8"/>
        <v>2640.76</v>
      </c>
      <c r="F39" s="23">
        <f t="shared" si="8"/>
        <v>3843.44</v>
      </c>
      <c r="G39" s="23">
        <f t="shared" si="8"/>
        <v>6077.6</v>
      </c>
      <c r="H39" s="23">
        <f t="shared" si="8"/>
        <v>3535.28</v>
      </c>
      <c r="I39" s="23">
        <f t="shared" si="8"/>
        <v>1065.72</v>
      </c>
      <c r="J39" s="23">
        <f t="shared" si="8"/>
        <v>1463.76</v>
      </c>
      <c r="K39" s="23">
        <f aca="true" t="shared" si="9" ref="K39:K44">SUM(B39:J39)</f>
        <v>30062.719999999998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107</v>
      </c>
      <c r="B43" s="64">
        <f>ROUND(B44*B45,2)</f>
        <v>2854.76</v>
      </c>
      <c r="C43" s="64">
        <f>ROUND(C44*C45,2)</f>
        <v>4220.08</v>
      </c>
      <c r="D43" s="64">
        <f aca="true" t="shared" si="10" ref="D43:J43">ROUND(D44*D45,2)</f>
        <v>4361.32</v>
      </c>
      <c r="E43" s="64">
        <f t="shared" si="10"/>
        <v>2640.76</v>
      </c>
      <c r="F43" s="64">
        <f t="shared" si="10"/>
        <v>3843.44</v>
      </c>
      <c r="G43" s="64">
        <f t="shared" si="10"/>
        <v>6077.6</v>
      </c>
      <c r="H43" s="64">
        <f t="shared" si="10"/>
        <v>3535.28</v>
      </c>
      <c r="I43" s="64">
        <f t="shared" si="10"/>
        <v>1065.72</v>
      </c>
      <c r="J43" s="64">
        <f t="shared" si="10"/>
        <v>1463.76</v>
      </c>
      <c r="K43" s="64">
        <f t="shared" si="9"/>
        <v>30062.719999999998</v>
      </c>
    </row>
    <row r="44" spans="1:11" ht="17.25" customHeight="1">
      <c r="A44" s="65" t="s">
        <v>43</v>
      </c>
      <c r="B44" s="66">
        <v>667</v>
      </c>
      <c r="C44" s="66">
        <v>986</v>
      </c>
      <c r="D44" s="66">
        <v>1019</v>
      </c>
      <c r="E44" s="66">
        <v>617</v>
      </c>
      <c r="F44" s="66">
        <v>898</v>
      </c>
      <c r="G44" s="66">
        <v>1420</v>
      </c>
      <c r="H44" s="66">
        <v>826</v>
      </c>
      <c r="I44" s="66">
        <v>249</v>
      </c>
      <c r="J44" s="66">
        <v>342</v>
      </c>
      <c r="K44" s="66">
        <f t="shared" si="9"/>
        <v>7024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1487643.3399999999</v>
      </c>
      <c r="C47" s="22">
        <f aca="true" t="shared" si="11" ref="C47:H47">+C48+C56</f>
        <v>2181869.16</v>
      </c>
      <c r="D47" s="22">
        <f t="shared" si="11"/>
        <v>2599630.59</v>
      </c>
      <c r="E47" s="22">
        <f t="shared" si="11"/>
        <v>1501419.3299999998</v>
      </c>
      <c r="F47" s="22">
        <f t="shared" si="11"/>
        <v>1945844.4999999998</v>
      </c>
      <c r="G47" s="22">
        <f t="shared" si="11"/>
        <v>2754783.3699999996</v>
      </c>
      <c r="H47" s="22">
        <f t="shared" si="11"/>
        <v>1487832.1700000002</v>
      </c>
      <c r="I47" s="22">
        <f>+I48+I56</f>
        <v>564031.12</v>
      </c>
      <c r="J47" s="22">
        <f>+J48+J56</f>
        <v>838114.9700000001</v>
      </c>
      <c r="K47" s="22">
        <f>SUM(B47:J47)</f>
        <v>15361168.549999999</v>
      </c>
    </row>
    <row r="48" spans="1:11" ht="17.25" customHeight="1">
      <c r="A48" s="16" t="s">
        <v>46</v>
      </c>
      <c r="B48" s="23">
        <f>SUM(B49:B55)</f>
        <v>1470155.8199999998</v>
      </c>
      <c r="C48" s="23">
        <f aca="true" t="shared" si="12" ref="C48:H48">SUM(C49:C55)</f>
        <v>2159728.02</v>
      </c>
      <c r="D48" s="23">
        <f t="shared" si="12"/>
        <v>2574231.4</v>
      </c>
      <c r="E48" s="23">
        <f t="shared" si="12"/>
        <v>1480399.14</v>
      </c>
      <c r="F48" s="23">
        <f t="shared" si="12"/>
        <v>1924264.0599999998</v>
      </c>
      <c r="G48" s="23">
        <f t="shared" si="12"/>
        <v>2726941.1799999997</v>
      </c>
      <c r="H48" s="23">
        <f t="shared" si="12"/>
        <v>1469610.81</v>
      </c>
      <c r="I48" s="23">
        <f>SUM(I49:I55)</f>
        <v>564031.12</v>
      </c>
      <c r="J48" s="23">
        <f>SUM(J49:J55)</f>
        <v>824923.6000000001</v>
      </c>
      <c r="K48" s="23">
        <f aca="true" t="shared" si="13" ref="K48:K56">SUM(B48:J48)</f>
        <v>15194285.149999999</v>
      </c>
    </row>
    <row r="49" spans="1:11" ht="17.25" customHeight="1">
      <c r="A49" s="34" t="s">
        <v>47</v>
      </c>
      <c r="B49" s="23">
        <f aca="true" t="shared" si="14" ref="B49:H49">ROUND(B30*B7,2)</f>
        <v>1469388.15</v>
      </c>
      <c r="C49" s="23">
        <f t="shared" si="14"/>
        <v>2153689.21</v>
      </c>
      <c r="D49" s="23">
        <f t="shared" si="14"/>
        <v>2573059.22</v>
      </c>
      <c r="E49" s="23">
        <f t="shared" si="14"/>
        <v>1479729.14</v>
      </c>
      <c r="F49" s="23">
        <f t="shared" si="14"/>
        <v>1923032.2</v>
      </c>
      <c r="G49" s="23">
        <f t="shared" si="14"/>
        <v>2725293.57</v>
      </c>
      <c r="H49" s="23">
        <f t="shared" si="14"/>
        <v>1457478.13</v>
      </c>
      <c r="I49" s="23">
        <f>ROUND(I30*I7,2)</f>
        <v>563828.88</v>
      </c>
      <c r="J49" s="23">
        <f>ROUND(J30*J7,2)</f>
        <v>823863.92</v>
      </c>
      <c r="K49" s="23">
        <f t="shared" si="13"/>
        <v>15169362.420000002</v>
      </c>
    </row>
    <row r="50" spans="1:11" ht="17.25" customHeight="1">
      <c r="A50" s="34" t="s">
        <v>48</v>
      </c>
      <c r="B50" s="19">
        <v>0</v>
      </c>
      <c r="C50" s="23">
        <f>ROUND(C31*C7,2)</f>
        <v>4787.2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4787.2</v>
      </c>
    </row>
    <row r="51" spans="1:11" ht="17.25" customHeight="1">
      <c r="A51" s="67" t="s">
        <v>109</v>
      </c>
      <c r="B51" s="68">
        <f>ROUND(B32*B7,2)</f>
        <v>-2087.09</v>
      </c>
      <c r="C51" s="68">
        <f>ROUND(C32*C7,2)</f>
        <v>-2968.47</v>
      </c>
      <c r="D51" s="68">
        <f aca="true" t="shared" si="15" ref="D51:J51">ROUND(D32*D7,2)</f>
        <v>-3189.14</v>
      </c>
      <c r="E51" s="68">
        <f t="shared" si="15"/>
        <v>-1970.76</v>
      </c>
      <c r="F51" s="68">
        <f t="shared" si="15"/>
        <v>-2611.58</v>
      </c>
      <c r="G51" s="68">
        <f t="shared" si="15"/>
        <v>-4429.99</v>
      </c>
      <c r="H51" s="68">
        <f t="shared" si="15"/>
        <v>-2623.14</v>
      </c>
      <c r="I51" s="68">
        <f t="shared" si="15"/>
        <v>-863.48</v>
      </c>
      <c r="J51" s="68">
        <f t="shared" si="15"/>
        <v>-404.08</v>
      </c>
      <c r="K51" s="68">
        <f>SUM(B51:J51)</f>
        <v>-21147.73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11220.54</v>
      </c>
      <c r="I53" s="31">
        <f>+I35</f>
        <v>0</v>
      </c>
      <c r="J53" s="31">
        <f>+J35</f>
        <v>0</v>
      </c>
      <c r="K53" s="23">
        <f t="shared" si="13"/>
        <v>11220.54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2854.76</v>
      </c>
      <c r="C55" s="36">
        <v>4220.08</v>
      </c>
      <c r="D55" s="36">
        <v>4361.32</v>
      </c>
      <c r="E55" s="19">
        <v>2640.76</v>
      </c>
      <c r="F55" s="36">
        <v>3843.44</v>
      </c>
      <c r="G55" s="36">
        <v>6077.6</v>
      </c>
      <c r="H55" s="36">
        <v>3535.28</v>
      </c>
      <c r="I55" s="36">
        <v>1065.72</v>
      </c>
      <c r="J55" s="19">
        <v>1463.76</v>
      </c>
      <c r="K55" s="23">
        <f t="shared" si="13"/>
        <v>30062.719999999998</v>
      </c>
    </row>
    <row r="56" spans="1:11" ht="17.25" customHeight="1">
      <c r="A56" s="16" t="s">
        <v>53</v>
      </c>
      <c r="B56" s="36">
        <v>17487.52</v>
      </c>
      <c r="C56" s="36">
        <v>22141.14</v>
      </c>
      <c r="D56" s="36">
        <v>25399.19</v>
      </c>
      <c r="E56" s="36">
        <v>21020.19</v>
      </c>
      <c r="F56" s="36">
        <v>21580.44</v>
      </c>
      <c r="G56" s="36">
        <v>27842.19</v>
      </c>
      <c r="H56" s="36">
        <v>18221.36</v>
      </c>
      <c r="I56" s="19">
        <v>0</v>
      </c>
      <c r="J56" s="36">
        <v>13191.37</v>
      </c>
      <c r="K56" s="36">
        <f t="shared" si="13"/>
        <v>166883.40000000002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-405360.95000000007</v>
      </c>
      <c r="C60" s="35">
        <f t="shared" si="16"/>
        <v>-61393.22000000003</v>
      </c>
      <c r="D60" s="35">
        <f t="shared" si="16"/>
        <v>19745.130000000063</v>
      </c>
      <c r="E60" s="35">
        <f t="shared" si="16"/>
        <v>-428786.54000000004</v>
      </c>
      <c r="F60" s="35">
        <f t="shared" si="16"/>
        <v>-249607.24</v>
      </c>
      <c r="G60" s="35">
        <f t="shared" si="16"/>
        <v>9123.359999999986</v>
      </c>
      <c r="H60" s="35">
        <f t="shared" si="16"/>
        <v>-133311.91999999998</v>
      </c>
      <c r="I60" s="35">
        <f t="shared" si="16"/>
        <v>-78646.84</v>
      </c>
      <c r="J60" s="35">
        <f t="shared" si="16"/>
        <v>-77039.11</v>
      </c>
      <c r="K60" s="35">
        <f>SUM(B60:J60)</f>
        <v>-1405277.33</v>
      </c>
    </row>
    <row r="61" spans="1:11" ht="18.75" customHeight="1">
      <c r="A61" s="16" t="s">
        <v>78</v>
      </c>
      <c r="B61" s="35">
        <f aca="true" t="shared" si="17" ref="B61:J61">B62+B63+B64+B65+B66+B67</f>
        <v>-407266.42000000004</v>
      </c>
      <c r="C61" s="35">
        <f t="shared" si="17"/>
        <v>-266608.59</v>
      </c>
      <c r="D61" s="35">
        <f t="shared" si="17"/>
        <v>-300612.54</v>
      </c>
      <c r="E61" s="35">
        <f t="shared" si="17"/>
        <v>-433534.17000000004</v>
      </c>
      <c r="F61" s="35">
        <f t="shared" si="17"/>
        <v>-434348.7</v>
      </c>
      <c r="G61" s="35">
        <f t="shared" si="17"/>
        <v>-457005.52</v>
      </c>
      <c r="H61" s="35">
        <f t="shared" si="17"/>
        <v>-228501.5</v>
      </c>
      <c r="I61" s="35">
        <f t="shared" si="17"/>
        <v>-40484.5</v>
      </c>
      <c r="J61" s="35">
        <f t="shared" si="17"/>
        <v>-74084.5</v>
      </c>
      <c r="K61" s="35">
        <f aca="true" t="shared" si="18" ref="K61:K94">SUM(B61:J61)</f>
        <v>-2642446.4400000004</v>
      </c>
    </row>
    <row r="62" spans="1:11" ht="18.75" customHeight="1">
      <c r="A62" s="12" t="s">
        <v>79</v>
      </c>
      <c r="B62" s="35">
        <f>-ROUND(B9*$D$3,2)</f>
        <v>-181331.5</v>
      </c>
      <c r="C62" s="35">
        <f aca="true" t="shared" si="19" ref="C62:J62">-ROUND(C9*$D$3,2)</f>
        <v>-253480.5</v>
      </c>
      <c r="D62" s="35">
        <f t="shared" si="19"/>
        <v>-223510</v>
      </c>
      <c r="E62" s="35">
        <f t="shared" si="19"/>
        <v>-166278</v>
      </c>
      <c r="F62" s="35">
        <f t="shared" si="19"/>
        <v>-189728</v>
      </c>
      <c r="G62" s="35">
        <f t="shared" si="19"/>
        <v>-239186.5</v>
      </c>
      <c r="H62" s="35">
        <f t="shared" si="19"/>
        <v>-226488.5</v>
      </c>
      <c r="I62" s="35">
        <f t="shared" si="19"/>
        <v>-40484.5</v>
      </c>
      <c r="J62" s="35">
        <f t="shared" si="19"/>
        <v>-74084.5</v>
      </c>
      <c r="K62" s="35">
        <f t="shared" si="18"/>
        <v>-1594572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-1372</v>
      </c>
      <c r="C64" s="35">
        <v>-220.5</v>
      </c>
      <c r="D64" s="35">
        <v>-609</v>
      </c>
      <c r="E64" s="35">
        <v>-1701</v>
      </c>
      <c r="F64" s="35">
        <v>-1155</v>
      </c>
      <c r="G64" s="35">
        <v>-927.5</v>
      </c>
      <c r="H64" s="19">
        <v>-178.5</v>
      </c>
      <c r="I64" s="19">
        <v>0</v>
      </c>
      <c r="J64" s="19">
        <v>0</v>
      </c>
      <c r="K64" s="35">
        <f t="shared" si="18"/>
        <v>-6163.5</v>
      </c>
    </row>
    <row r="65" spans="1:11" ht="18.75" customHeight="1">
      <c r="A65" s="12" t="s">
        <v>110</v>
      </c>
      <c r="B65" s="19">
        <v>-9012.5</v>
      </c>
      <c r="C65" s="19">
        <v>-1935.5</v>
      </c>
      <c r="D65" s="19">
        <v>-4588.5</v>
      </c>
      <c r="E65" s="19">
        <v>-7416.5</v>
      </c>
      <c r="F65" s="19">
        <v>-2688</v>
      </c>
      <c r="G65" s="19">
        <v>-3111.5</v>
      </c>
      <c r="H65" s="19">
        <v>-24.5</v>
      </c>
      <c r="I65" s="19">
        <v>0</v>
      </c>
      <c r="J65" s="19">
        <v>0</v>
      </c>
      <c r="K65" s="35">
        <f t="shared" si="18"/>
        <v>-28777</v>
      </c>
    </row>
    <row r="66" spans="1:11" ht="18.75" customHeight="1">
      <c r="A66" s="12" t="s">
        <v>56</v>
      </c>
      <c r="B66" s="47">
        <v>-215505.42</v>
      </c>
      <c r="C66" s="47">
        <v>-10972.09</v>
      </c>
      <c r="D66" s="47">
        <v>-71860.04</v>
      </c>
      <c r="E66" s="47">
        <v>-258138.67</v>
      </c>
      <c r="F66" s="47">
        <v>-240777.7</v>
      </c>
      <c r="G66" s="47">
        <v>-213780.02</v>
      </c>
      <c r="H66" s="19">
        <v>-1810</v>
      </c>
      <c r="I66" s="19">
        <v>0</v>
      </c>
      <c r="J66" s="19">
        <v>0</v>
      </c>
      <c r="K66" s="35">
        <f t="shared" si="18"/>
        <v>-1012843.94</v>
      </c>
    </row>
    <row r="67" spans="1:11" ht="18.75" customHeight="1">
      <c r="A67" s="12" t="s">
        <v>57</v>
      </c>
      <c r="B67" s="19">
        <v>-45</v>
      </c>
      <c r="C67" s="19">
        <v>0</v>
      </c>
      <c r="D67" s="19">
        <v>-45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-90</v>
      </c>
    </row>
    <row r="68" spans="1:11" ht="18.75" customHeight="1">
      <c r="A68" s="12" t="s">
        <v>83</v>
      </c>
      <c r="B68" s="35">
        <f aca="true" t="shared" si="20" ref="B68:J68">SUM(B69:B92)</f>
        <v>-15992.26</v>
      </c>
      <c r="C68" s="35">
        <f t="shared" si="20"/>
        <v>-22674.52</v>
      </c>
      <c r="D68" s="35">
        <f t="shared" si="20"/>
        <v>-22116.92</v>
      </c>
      <c r="E68" s="35">
        <f t="shared" si="20"/>
        <v>-28230.88</v>
      </c>
      <c r="F68" s="35">
        <f t="shared" si="20"/>
        <v>-22332.79</v>
      </c>
      <c r="G68" s="35">
        <f t="shared" si="20"/>
        <v>-32608.57</v>
      </c>
      <c r="H68" s="35">
        <f t="shared" si="20"/>
        <v>-15691.88</v>
      </c>
      <c r="I68" s="35">
        <f t="shared" si="20"/>
        <v>-44712.94</v>
      </c>
      <c r="J68" s="35">
        <f t="shared" si="20"/>
        <v>-27044.83</v>
      </c>
      <c r="K68" s="35">
        <f t="shared" si="18"/>
        <v>-231405.59000000003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-156.56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-192.56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-1182.14</v>
      </c>
      <c r="E71" s="19">
        <v>0</v>
      </c>
      <c r="F71" s="35">
        <v>-421.43</v>
      </c>
      <c r="G71" s="19">
        <v>0</v>
      </c>
      <c r="H71" s="19">
        <v>0</v>
      </c>
      <c r="I71" s="47">
        <v>-2196.56</v>
      </c>
      <c r="J71" s="19">
        <v>0</v>
      </c>
      <c r="K71" s="35">
        <f t="shared" si="18"/>
        <v>-3800.13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-15594.22</v>
      </c>
      <c r="C73" s="35">
        <v>-22637.8</v>
      </c>
      <c r="D73" s="35">
        <v>-21400.42</v>
      </c>
      <c r="E73" s="35">
        <v>-15007.26</v>
      </c>
      <c r="F73" s="35">
        <v>-20623.08</v>
      </c>
      <c r="G73" s="35">
        <v>-31426.41</v>
      </c>
      <c r="H73" s="35">
        <v>-15388</v>
      </c>
      <c r="I73" s="35">
        <v>-5409.59</v>
      </c>
      <c r="J73" s="35">
        <v>-11152.33</v>
      </c>
      <c r="K73" s="48">
        <f t="shared" si="18"/>
        <v>-158639.11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-398.04</v>
      </c>
      <c r="C91" s="35">
        <v>119.84</v>
      </c>
      <c r="D91" s="35">
        <v>483.64</v>
      </c>
      <c r="E91" s="35">
        <v>-761.84</v>
      </c>
      <c r="F91" s="35">
        <v>-1288.28</v>
      </c>
      <c r="G91" s="35">
        <v>-1164.16</v>
      </c>
      <c r="H91" s="35">
        <v>-303.88</v>
      </c>
      <c r="I91" s="35">
        <v>0</v>
      </c>
      <c r="J91" s="35">
        <v>-890.24</v>
      </c>
      <c r="K91" s="35">
        <f t="shared" si="18"/>
        <v>-4202.96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-12461.78</v>
      </c>
      <c r="F92" s="19">
        <v>0</v>
      </c>
      <c r="G92" s="19">
        <v>0</v>
      </c>
      <c r="H92" s="19">
        <v>0</v>
      </c>
      <c r="I92" s="48">
        <v>-7106.79</v>
      </c>
      <c r="J92" s="48">
        <v>-15002.26</v>
      </c>
      <c r="K92" s="48">
        <f t="shared" si="18"/>
        <v>-34570.83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126</v>
      </c>
      <c r="B94" s="35">
        <v>17897.73</v>
      </c>
      <c r="C94" s="35">
        <v>227889.89</v>
      </c>
      <c r="D94" s="35">
        <v>342474.59</v>
      </c>
      <c r="E94" s="35">
        <v>32978.51</v>
      </c>
      <c r="F94" s="35">
        <v>207074.25</v>
      </c>
      <c r="G94" s="35">
        <v>498737.45</v>
      </c>
      <c r="H94" s="35">
        <v>110881.46</v>
      </c>
      <c r="I94" s="35">
        <v>6550.6</v>
      </c>
      <c r="J94" s="35">
        <v>24090.22</v>
      </c>
      <c r="K94" s="48">
        <f t="shared" si="18"/>
        <v>1468574.7000000002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1082282.39</v>
      </c>
      <c r="C97" s="24">
        <f t="shared" si="21"/>
        <v>2120475.94</v>
      </c>
      <c r="D97" s="24">
        <f t="shared" si="21"/>
        <v>2619375.7199999997</v>
      </c>
      <c r="E97" s="24">
        <f t="shared" si="21"/>
        <v>1072632.7899999998</v>
      </c>
      <c r="F97" s="24">
        <f t="shared" si="21"/>
        <v>1696237.2599999998</v>
      </c>
      <c r="G97" s="24">
        <f t="shared" si="21"/>
        <v>2763906.73</v>
      </c>
      <c r="H97" s="24">
        <f t="shared" si="21"/>
        <v>1354520.2500000002</v>
      </c>
      <c r="I97" s="24">
        <f>+I98+I99</f>
        <v>485384.27999999997</v>
      </c>
      <c r="J97" s="24">
        <f>+J98+J99</f>
        <v>761075.8600000001</v>
      </c>
      <c r="K97" s="48">
        <f>SUM(B97:J97)</f>
        <v>13955891.219999999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1064794.8699999999</v>
      </c>
      <c r="C98" s="24">
        <f t="shared" si="22"/>
        <v>2098334.8</v>
      </c>
      <c r="D98" s="24">
        <f t="shared" si="22"/>
        <v>2593976.53</v>
      </c>
      <c r="E98" s="24">
        <f t="shared" si="22"/>
        <v>1051612.5999999999</v>
      </c>
      <c r="F98" s="24">
        <f t="shared" si="22"/>
        <v>1674656.8199999998</v>
      </c>
      <c r="G98" s="24">
        <f t="shared" si="22"/>
        <v>2736064.54</v>
      </c>
      <c r="H98" s="24">
        <f t="shared" si="22"/>
        <v>1336298.8900000001</v>
      </c>
      <c r="I98" s="24">
        <f t="shared" si="22"/>
        <v>485384.27999999997</v>
      </c>
      <c r="J98" s="24">
        <f t="shared" si="22"/>
        <v>747884.4900000001</v>
      </c>
      <c r="K98" s="48">
        <f>SUM(B98:J98)</f>
        <v>13789007.82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17487.52</v>
      </c>
      <c r="C99" s="24">
        <f t="shared" si="23"/>
        <v>22141.14</v>
      </c>
      <c r="D99" s="24">
        <f t="shared" si="23"/>
        <v>25399.19</v>
      </c>
      <c r="E99" s="24">
        <f t="shared" si="23"/>
        <v>21020.19</v>
      </c>
      <c r="F99" s="24">
        <f t="shared" si="23"/>
        <v>21580.44</v>
      </c>
      <c r="G99" s="24">
        <f t="shared" si="23"/>
        <v>27842.19</v>
      </c>
      <c r="H99" s="24">
        <f t="shared" si="23"/>
        <v>18221.36</v>
      </c>
      <c r="I99" s="19">
        <f t="shared" si="23"/>
        <v>0</v>
      </c>
      <c r="J99" s="24">
        <f t="shared" si="23"/>
        <v>13191.37</v>
      </c>
      <c r="K99" s="48">
        <f>SUM(B99:J99)</f>
        <v>166883.40000000002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13955891.239999998</v>
      </c>
      <c r="L105" s="54"/>
    </row>
    <row r="106" spans="1:11" ht="18.75" customHeight="1">
      <c r="A106" s="26" t="s">
        <v>74</v>
      </c>
      <c r="B106" s="27">
        <v>147410.92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147410.92</v>
      </c>
    </row>
    <row r="107" spans="1:11" ht="18.75" customHeight="1">
      <c r="A107" s="26" t="s">
        <v>75</v>
      </c>
      <c r="B107" s="27">
        <v>934871.47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934871.47</v>
      </c>
    </row>
    <row r="108" spans="1:11" ht="18.75" customHeight="1">
      <c r="A108" s="26" t="s">
        <v>76</v>
      </c>
      <c r="B108" s="40">
        <v>0</v>
      </c>
      <c r="C108" s="27">
        <f>+C97</f>
        <v>2120475.94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2120475.94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2619375.7199999997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2619375.7199999997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1072632.7899999998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1072632.7899999998</v>
      </c>
    </row>
    <row r="111" spans="1:11" ht="18.75" customHeight="1">
      <c r="A111" s="69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345548.06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345548.06</v>
      </c>
    </row>
    <row r="112" spans="1:11" ht="18.75" customHeight="1">
      <c r="A112" s="69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674296.29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674296.29</v>
      </c>
    </row>
    <row r="113" spans="1:11" ht="18.75" customHeight="1">
      <c r="A113" s="69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676392.92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676392.92</v>
      </c>
    </row>
    <row r="114" spans="1:11" ht="18.75" customHeight="1">
      <c r="A114" s="69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982808.49</v>
      </c>
      <c r="H114" s="40">
        <v>0</v>
      </c>
      <c r="I114" s="40">
        <v>0</v>
      </c>
      <c r="J114" s="40">
        <v>0</v>
      </c>
      <c r="K114" s="41">
        <f t="shared" si="24"/>
        <v>982808.49</v>
      </c>
    </row>
    <row r="115" spans="1:11" ht="18.75" customHeight="1">
      <c r="A115" s="69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63313.76</v>
      </c>
      <c r="H115" s="40">
        <v>0</v>
      </c>
      <c r="I115" s="40">
        <v>0</v>
      </c>
      <c r="J115" s="40">
        <v>0</v>
      </c>
      <c r="K115" s="41">
        <f t="shared" si="24"/>
        <v>63313.76</v>
      </c>
    </row>
    <row r="116" spans="1:11" ht="18.75" customHeight="1">
      <c r="A116" s="69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358171.5</v>
      </c>
      <c r="H116" s="40">
        <v>0</v>
      </c>
      <c r="I116" s="40">
        <v>0</v>
      </c>
      <c r="J116" s="40">
        <v>0</v>
      </c>
      <c r="K116" s="41">
        <f t="shared" si="24"/>
        <v>358171.5</v>
      </c>
    </row>
    <row r="117" spans="1:11" ht="18.75" customHeight="1">
      <c r="A117" s="69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423349.52</v>
      </c>
      <c r="H117" s="40">
        <v>0</v>
      </c>
      <c r="I117" s="40">
        <v>0</v>
      </c>
      <c r="J117" s="40">
        <v>0</v>
      </c>
      <c r="K117" s="41">
        <f t="shared" si="24"/>
        <v>423349.52</v>
      </c>
    </row>
    <row r="118" spans="1:11" ht="18.75" customHeight="1">
      <c r="A118" s="69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936263.46</v>
      </c>
      <c r="H118" s="40">
        <v>0</v>
      </c>
      <c r="I118" s="40">
        <v>0</v>
      </c>
      <c r="J118" s="40">
        <v>0</v>
      </c>
      <c r="K118" s="41">
        <f t="shared" si="24"/>
        <v>936263.46</v>
      </c>
    </row>
    <row r="119" spans="1:11" ht="18.75" customHeight="1">
      <c r="A119" s="69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491439.32</v>
      </c>
      <c r="I119" s="40">
        <v>0</v>
      </c>
      <c r="J119" s="40">
        <v>0</v>
      </c>
      <c r="K119" s="41">
        <f t="shared" si="24"/>
        <v>491439.32</v>
      </c>
    </row>
    <row r="120" spans="1:11" ht="18.75" customHeight="1">
      <c r="A120" s="69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863080.94</v>
      </c>
      <c r="I120" s="40">
        <v>0</v>
      </c>
      <c r="J120" s="40">
        <v>0</v>
      </c>
      <c r="K120" s="41">
        <f t="shared" si="24"/>
        <v>863080.94</v>
      </c>
    </row>
    <row r="121" spans="1:11" ht="18.75" customHeight="1">
      <c r="A121" s="69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485384.28</v>
      </c>
      <c r="J121" s="40">
        <v>0</v>
      </c>
      <c r="K121" s="41">
        <f t="shared" si="24"/>
        <v>485384.28</v>
      </c>
    </row>
    <row r="122" spans="1:11" ht="18.75" customHeight="1">
      <c r="A122" s="70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761075.86</v>
      </c>
      <c r="K122" s="44">
        <f t="shared" si="24"/>
        <v>761075.86</v>
      </c>
    </row>
    <row r="123" spans="1:11" ht="18.75" customHeight="1">
      <c r="A123" s="39" t="s">
        <v>125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3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2015-03-02T19:54:46Z</dcterms:modified>
  <cp:category/>
  <cp:version/>
  <cp:contentType/>
  <cp:contentStatus/>
</cp:coreProperties>
</file>