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<sst xmlns="http://schemas.openxmlformats.org/spreadsheetml/2006/main" count="128" uniqueCount="128">
  <si>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</si>
  <si>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</si>
  <si>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</si>
  <si>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</si>
  <si>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</si>
  <si>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</si>
  <si>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</si>
  <si>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</si>
  <si>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</si>
  <si>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</si>
  <si>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</si>
  <si>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</si>
  <si>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</si>
  <si>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</si>
  <si>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</si>
  <si>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</si>
  <si>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</si>
  <si>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</si>
  <si>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</si>
  <si>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</si>
  <si>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</si>
  <si>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</si>
  <si>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</si>
  <si>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</si>
  <si>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</si>
  <si>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</si>
  <si>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</si>
  <si>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</si>
  <si>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</si>
  <si>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</si>
  <si>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</si>
  <si>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</si>
  <si>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</si>
  <si>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</si>
  <si>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</si>
  <si>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</si>
  <si>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</si>
  <si>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</si>
  <si>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</si>
  <si>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</si>
  <si>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</si>
  <si>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</si>
  <si>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</si>
  <si>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</si>
  <si>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</si>
  <si>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</si>
  <si>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</si>
  <si>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</si>
  <si>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</si>
  <si>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</si>
  <si>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</si>
  <si>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</si>
  <si>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</si>
  <si>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</si>
  <si>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</si>
  <si>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</si>
  <si>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</si>
  <si>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</si>
  <si>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</si>
  <si>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</si>
  <si>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</si>
  <si>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</si>
  <si>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</si>
  <si>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</si>
  <si>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</si>
  <si>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</si>
  <si>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</si>
  <si>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</si>
  <si>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</si>
  <si>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</si>
  <si>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</si>
  <si>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</si>
  <si>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</si>
  <si>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</si>
  <si>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</si>
  <si>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</si>
  <si>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</si>
  <si>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</si>
  <si>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</si>
  <si>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</si>
  <si>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</si>
  <si>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</si>
  <si>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</si>
  <si>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</si>
  <si>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</si>
  <si>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</si>
  <si>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</si>
  <si>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</si>
  <si>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</si>
  <si>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</si>
  <si>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</si>
  <si>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</si>
  <si>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</si>
  <si>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</si>
  <si>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</si>
  <si>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</si>
  <si>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</si>
  <si>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</si>
  <si>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</si>
  <si>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</si>
  <si>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</si>
  <si>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</si>
  <si>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</si>
  <si>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</si>
  <si>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</si>
  <si>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</si>
  <si>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</si>
  <si>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</si>
  <si>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</si>
  <si>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</si>
  <si>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</si>
  <si>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</si>
  <si>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</si>
  <si>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</si>
  <si>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</si>
  <si>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</si>
  <si>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</si>
  <si>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</si>
  <si>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</si>
  <si>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</si>
  <si>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</si>
  <si>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</si>
  <si>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</si>
  <si>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</si>
  <si>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23/02/15 - VENCIMENTO 02/03/15</t>
  </si>
  <si>
    <t>6.3. Revisão de Remuneração pelo Transporte Coletivo  (1)</t>
  </si>
  <si>
    <t>Nota:</t>
  </si>
  <si>
    <t>(1) - Pagamento de combustível não fóssil de janeiro e fevereiro/15.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</si>
</sst>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595908</v>
      </c>
      <c r="C7" s="9">
        <f t="shared" si="0"/>
        <v>771743</v>
      </c>
      <c r="D7" s="9">
        <f t="shared" si="0"/>
        <v>832379</v>
      </c>
      <c r="E7" s="9">
        <f t="shared" si="0"/>
        <v>556006</v>
      </c>
      <c r="F7" s="9">
        <f t="shared" si="0"/>
        <v>750814</v>
      </c>
      <c r="G7" s="9">
        <f t="shared" si="0"/>
        <v>1230233</v>
      </c>
      <c r="H7" s="9">
        <f t="shared" si="0"/>
        <v>562917</v>
      </c>
      <c r="I7" s="9">
        <f t="shared" si="0"/>
        <v>124688</v>
      </c>
      <c r="J7" s="9">
        <f t="shared" si="0"/>
        <v>309470</v>
      </c>
      <c r="K7" s="9">
        <f t="shared" si="0"/>
        <v>5734158</v>
      </c>
      <c r="L7" s="52"/>
    </row>
    <row r="8" spans="1:11" ht="17.25" customHeight="1">
      <c r="A8" s="10" t="s">
        <v>102</v>
      </c>
      <c r="B8" s="11">
        <f>B9+B12+B16</f>
        <v>351587</v>
      </c>
      <c r="C8" s="11">
        <f aca="true" t="shared" si="1" ref="C8:J8">C9+C12+C16</f>
        <v>468168</v>
      </c>
      <c r="D8" s="11">
        <f t="shared" si="1"/>
        <v>475858</v>
      </c>
      <c r="E8" s="11">
        <f t="shared" si="1"/>
        <v>330834</v>
      </c>
      <c r="F8" s="11">
        <f t="shared" si="1"/>
        <v>420201</v>
      </c>
      <c r="G8" s="11">
        <f t="shared" si="1"/>
        <v>663599</v>
      </c>
      <c r="H8" s="11">
        <f t="shared" si="1"/>
        <v>344803</v>
      </c>
      <c r="I8" s="11">
        <f t="shared" si="1"/>
        <v>67609</v>
      </c>
      <c r="J8" s="11">
        <f t="shared" si="1"/>
        <v>176334</v>
      </c>
      <c r="K8" s="11">
        <f>SUM(B8:J8)</f>
        <v>3298993</v>
      </c>
    </row>
    <row r="9" spans="1:11" ht="17.25" customHeight="1">
      <c r="A9" s="15" t="s">
        <v>17</v>
      </c>
      <c r="B9" s="13">
        <f>+B10+B11</f>
        <v>55006</v>
      </c>
      <c r="C9" s="13">
        <f aca="true" t="shared" si="2" ref="C9:J9">+C10+C11</f>
        <v>77677</v>
      </c>
      <c r="D9" s="13">
        <f t="shared" si="2"/>
        <v>71439</v>
      </c>
      <c r="E9" s="13">
        <f t="shared" si="2"/>
        <v>51275</v>
      </c>
      <c r="F9" s="13">
        <f t="shared" si="2"/>
        <v>57720</v>
      </c>
      <c r="G9" s="13">
        <f t="shared" si="2"/>
        <v>74182</v>
      </c>
      <c r="H9" s="13">
        <f t="shared" si="2"/>
        <v>66012</v>
      </c>
      <c r="I9" s="13">
        <f t="shared" si="2"/>
        <v>12552</v>
      </c>
      <c r="J9" s="13">
        <f t="shared" si="2"/>
        <v>24150</v>
      </c>
      <c r="K9" s="11">
        <f>SUM(B9:J9)</f>
        <v>490013</v>
      </c>
    </row>
    <row r="10" spans="1:11" ht="17.25" customHeight="1">
      <c r="A10" s="29" t="s">
        <v>18</v>
      </c>
      <c r="B10" s="13">
        <v>55006</v>
      </c>
      <c r="C10" s="13">
        <v>77677</v>
      </c>
      <c r="D10" s="13">
        <v>71439</v>
      </c>
      <c r="E10" s="13">
        <v>51275</v>
      </c>
      <c r="F10" s="13">
        <v>57720</v>
      </c>
      <c r="G10" s="13">
        <v>74182</v>
      </c>
      <c r="H10" s="13">
        <v>66012</v>
      </c>
      <c r="I10" s="13">
        <v>12552</v>
      </c>
      <c r="J10" s="13">
        <v>24150</v>
      </c>
      <c r="K10" s="11">
        <f>SUM(B10:J10)</f>
        <v>490013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281578</v>
      </c>
      <c r="C12" s="17">
        <f t="shared" si="3"/>
        <v>370385</v>
      </c>
      <c r="D12" s="17">
        <f t="shared" si="3"/>
        <v>385015</v>
      </c>
      <c r="E12" s="17">
        <f t="shared" si="3"/>
        <v>266121</v>
      </c>
      <c r="F12" s="17">
        <f t="shared" si="3"/>
        <v>344931</v>
      </c>
      <c r="G12" s="17">
        <f t="shared" si="3"/>
        <v>561852</v>
      </c>
      <c r="H12" s="17">
        <f t="shared" si="3"/>
        <v>265646</v>
      </c>
      <c r="I12" s="17">
        <f t="shared" si="3"/>
        <v>51771</v>
      </c>
      <c r="J12" s="17">
        <f t="shared" si="3"/>
        <v>144928</v>
      </c>
      <c r="K12" s="11">
        <f aca="true" t="shared" si="4" ref="K12:K27">SUM(B12:J12)</f>
        <v>2672227</v>
      </c>
    </row>
    <row r="13" spans="1:13" ht="17.25" customHeight="1">
      <c r="A13" s="14" t="s">
        <v>20</v>
      </c>
      <c r="B13" s="13">
        <v>141427</v>
      </c>
      <c r="C13" s="13">
        <v>196778</v>
      </c>
      <c r="D13" s="13">
        <v>207063</v>
      </c>
      <c r="E13" s="13">
        <v>141032</v>
      </c>
      <c r="F13" s="13">
        <v>183957</v>
      </c>
      <c r="G13" s="13">
        <v>284971</v>
      </c>
      <c r="H13" s="13">
        <v>129376</v>
      </c>
      <c r="I13" s="13">
        <v>29313</v>
      </c>
      <c r="J13" s="13">
        <v>78201</v>
      </c>
      <c r="K13" s="11">
        <f t="shared" si="4"/>
        <v>1392118</v>
      </c>
      <c r="L13" s="52"/>
      <c r="M13" s="53"/>
    </row>
    <row r="14" spans="1:12" ht="17.25" customHeight="1">
      <c r="A14" s="14" t="s">
        <v>21</v>
      </c>
      <c r="B14" s="13">
        <v>122000</v>
      </c>
      <c r="C14" s="13">
        <v>147803</v>
      </c>
      <c r="D14" s="13">
        <v>151411</v>
      </c>
      <c r="E14" s="13">
        <v>108834</v>
      </c>
      <c r="F14" s="13">
        <v>141373</v>
      </c>
      <c r="G14" s="13">
        <v>249934</v>
      </c>
      <c r="H14" s="13">
        <v>117446</v>
      </c>
      <c r="I14" s="13">
        <v>18249</v>
      </c>
      <c r="J14" s="13">
        <v>57444</v>
      </c>
      <c r="K14" s="11">
        <f t="shared" si="4"/>
        <v>1114494</v>
      </c>
      <c r="L14" s="52"/>
    </row>
    <row r="15" spans="1:11" ht="17.25" customHeight="1">
      <c r="A15" s="14" t="s">
        <v>22</v>
      </c>
      <c r="B15" s="13">
        <v>18151</v>
      </c>
      <c r="C15" s="13">
        <v>25804</v>
      </c>
      <c r="D15" s="13">
        <v>26541</v>
      </c>
      <c r="E15" s="13">
        <v>16255</v>
      </c>
      <c r="F15" s="13">
        <v>19601</v>
      </c>
      <c r="G15" s="13">
        <v>26947</v>
      </c>
      <c r="H15" s="13">
        <v>18824</v>
      </c>
      <c r="I15" s="13">
        <v>4209</v>
      </c>
      <c r="J15" s="13">
        <v>9283</v>
      </c>
      <c r="K15" s="11">
        <f t="shared" si="4"/>
        <v>165615</v>
      </c>
    </row>
    <row r="16" spans="1:11" ht="17.25" customHeight="1">
      <c r="A16" s="15" t="s">
        <v>98</v>
      </c>
      <c r="B16" s="13">
        <f>B17+B18+B19</f>
        <v>15003</v>
      </c>
      <c r="C16" s="13">
        <f aca="true" t="shared" si="5" ref="C16:J16">C17+C18+C19</f>
        <v>20106</v>
      </c>
      <c r="D16" s="13">
        <f t="shared" si="5"/>
        <v>19404</v>
      </c>
      <c r="E16" s="13">
        <f t="shared" si="5"/>
        <v>13438</v>
      </c>
      <c r="F16" s="13">
        <f t="shared" si="5"/>
        <v>17550</v>
      </c>
      <c r="G16" s="13">
        <f t="shared" si="5"/>
        <v>27565</v>
      </c>
      <c r="H16" s="13">
        <f t="shared" si="5"/>
        <v>13145</v>
      </c>
      <c r="I16" s="13">
        <f t="shared" si="5"/>
        <v>3286</v>
      </c>
      <c r="J16" s="13">
        <f t="shared" si="5"/>
        <v>7256</v>
      </c>
      <c r="K16" s="11">
        <f t="shared" si="4"/>
        <v>136753</v>
      </c>
    </row>
    <row r="17" spans="1:11" ht="17.25" customHeight="1">
      <c r="A17" s="14" t="s">
        <v>99</v>
      </c>
      <c r="B17" s="13">
        <v>7438</v>
      </c>
      <c r="C17" s="13">
        <v>10421</v>
      </c>
      <c r="D17" s="13">
        <v>9440</v>
      </c>
      <c r="E17" s="13">
        <v>7165</v>
      </c>
      <c r="F17" s="13">
        <v>9416</v>
      </c>
      <c r="G17" s="13">
        <v>16063</v>
      </c>
      <c r="H17" s="13">
        <v>8021</v>
      </c>
      <c r="I17" s="13">
        <v>1691</v>
      </c>
      <c r="J17" s="13">
        <v>3565</v>
      </c>
      <c r="K17" s="11">
        <f t="shared" si="4"/>
        <v>73220</v>
      </c>
    </row>
    <row r="18" spans="1:11" ht="17.25" customHeight="1">
      <c r="A18" s="14" t="s">
        <v>100</v>
      </c>
      <c r="B18" s="13">
        <v>620</v>
      </c>
      <c r="C18" s="13">
        <v>775</v>
      </c>
      <c r="D18" s="13">
        <v>706</v>
      </c>
      <c r="E18" s="13">
        <v>757</v>
      </c>
      <c r="F18" s="13">
        <v>816</v>
      </c>
      <c r="G18" s="13">
        <v>1426</v>
      </c>
      <c r="H18" s="13">
        <v>589</v>
      </c>
      <c r="I18" s="13">
        <v>113</v>
      </c>
      <c r="J18" s="13">
        <v>293</v>
      </c>
      <c r="K18" s="11">
        <f t="shared" si="4"/>
        <v>6095</v>
      </c>
    </row>
    <row r="19" spans="1:11" ht="17.25" customHeight="1">
      <c r="A19" s="14" t="s">
        <v>101</v>
      </c>
      <c r="B19" s="13">
        <v>6945</v>
      </c>
      <c r="C19" s="13">
        <v>8910</v>
      </c>
      <c r="D19" s="13">
        <v>9258</v>
      </c>
      <c r="E19" s="13">
        <v>5516</v>
      </c>
      <c r="F19" s="13">
        <v>7318</v>
      </c>
      <c r="G19" s="13">
        <v>10076</v>
      </c>
      <c r="H19" s="13">
        <v>4535</v>
      </c>
      <c r="I19" s="13">
        <v>1482</v>
      </c>
      <c r="J19" s="13">
        <v>3398</v>
      </c>
      <c r="K19" s="11">
        <f t="shared" si="4"/>
        <v>57438</v>
      </c>
    </row>
    <row r="20" spans="1:11" ht="17.25" customHeight="1">
      <c r="A20" s="16" t="s">
        <v>23</v>
      </c>
      <c r="B20" s="11">
        <f>+B21+B22+B23</f>
        <v>193287</v>
      </c>
      <c r="C20" s="11">
        <f aca="true" t="shared" si="6" ref="C20:J20">+C21+C22+C23</f>
        <v>223868</v>
      </c>
      <c r="D20" s="11">
        <f t="shared" si="6"/>
        <v>260653</v>
      </c>
      <c r="E20" s="11">
        <f t="shared" si="6"/>
        <v>165561</v>
      </c>
      <c r="F20" s="11">
        <f t="shared" si="6"/>
        <v>260498</v>
      </c>
      <c r="G20" s="11">
        <f t="shared" si="6"/>
        <v>480592</v>
      </c>
      <c r="H20" s="11">
        <f t="shared" si="6"/>
        <v>167470</v>
      </c>
      <c r="I20" s="11">
        <f t="shared" si="6"/>
        <v>39871</v>
      </c>
      <c r="J20" s="11">
        <f t="shared" si="6"/>
        <v>93118</v>
      </c>
      <c r="K20" s="11">
        <f t="shared" si="4"/>
        <v>1884918</v>
      </c>
    </row>
    <row r="21" spans="1:12" ht="17.25" customHeight="1">
      <c r="A21" s="12" t="s">
        <v>24</v>
      </c>
      <c r="B21" s="13">
        <v>110544</v>
      </c>
      <c r="C21" s="13">
        <v>139975</v>
      </c>
      <c r="D21" s="13">
        <v>162436</v>
      </c>
      <c r="E21" s="13">
        <v>101564</v>
      </c>
      <c r="F21" s="13">
        <v>158273</v>
      </c>
      <c r="G21" s="13">
        <v>270018</v>
      </c>
      <c r="H21" s="13">
        <v>100608</v>
      </c>
      <c r="I21" s="13">
        <v>25542</v>
      </c>
      <c r="J21" s="13">
        <v>57245</v>
      </c>
      <c r="K21" s="11">
        <f t="shared" si="4"/>
        <v>1126205</v>
      </c>
      <c r="L21" s="52"/>
    </row>
    <row r="22" spans="1:12" ht="17.25" customHeight="1">
      <c r="A22" s="12" t="s">
        <v>25</v>
      </c>
      <c r="B22" s="13">
        <v>73182</v>
      </c>
      <c r="C22" s="13">
        <v>72576</v>
      </c>
      <c r="D22" s="13">
        <v>85043</v>
      </c>
      <c r="E22" s="13">
        <v>56791</v>
      </c>
      <c r="F22" s="13">
        <v>91540</v>
      </c>
      <c r="G22" s="13">
        <v>192927</v>
      </c>
      <c r="H22" s="13">
        <v>59004</v>
      </c>
      <c r="I22" s="13">
        <v>12177</v>
      </c>
      <c r="J22" s="13">
        <v>31275</v>
      </c>
      <c r="K22" s="11">
        <f t="shared" si="4"/>
        <v>674515</v>
      </c>
      <c r="L22" s="52"/>
    </row>
    <row r="23" spans="1:11" ht="17.25" customHeight="1">
      <c r="A23" s="12" t="s">
        <v>26</v>
      </c>
      <c r="B23" s="13">
        <v>9561</v>
      </c>
      <c r="C23" s="13">
        <v>11317</v>
      </c>
      <c r="D23" s="13">
        <v>13174</v>
      </c>
      <c r="E23" s="13">
        <v>7206</v>
      </c>
      <c r="F23" s="13">
        <v>10685</v>
      </c>
      <c r="G23" s="13">
        <v>17647</v>
      </c>
      <c r="H23" s="13">
        <v>7858</v>
      </c>
      <c r="I23" s="13">
        <v>2152</v>
      </c>
      <c r="J23" s="13">
        <v>4598</v>
      </c>
      <c r="K23" s="11">
        <f t="shared" si="4"/>
        <v>84198</v>
      </c>
    </row>
    <row r="24" spans="1:11" ht="17.25" customHeight="1">
      <c r="A24" s="16" t="s">
        <v>27</v>
      </c>
      <c r="B24" s="13">
        <v>51034</v>
      </c>
      <c r="C24" s="13">
        <v>79707</v>
      </c>
      <c r="D24" s="13">
        <v>95868</v>
      </c>
      <c r="E24" s="13">
        <v>59611</v>
      </c>
      <c r="F24" s="13">
        <v>70115</v>
      </c>
      <c r="G24" s="13">
        <v>86042</v>
      </c>
      <c r="H24" s="13">
        <v>41940</v>
      </c>
      <c r="I24" s="13">
        <v>17208</v>
      </c>
      <c r="J24" s="13">
        <v>40018</v>
      </c>
      <c r="K24" s="11">
        <f t="shared" si="4"/>
        <v>541543</v>
      </c>
    </row>
    <row r="25" spans="1:12" ht="17.25" customHeight="1">
      <c r="A25" s="12" t="s">
        <v>28</v>
      </c>
      <c r="B25" s="13">
        <v>32662</v>
      </c>
      <c r="C25" s="13">
        <v>51012</v>
      </c>
      <c r="D25" s="13">
        <v>61356</v>
      </c>
      <c r="E25" s="13">
        <v>38151</v>
      </c>
      <c r="F25" s="13">
        <v>44874</v>
      </c>
      <c r="G25" s="13">
        <v>55067</v>
      </c>
      <c r="H25" s="13">
        <v>26842</v>
      </c>
      <c r="I25" s="13">
        <v>11013</v>
      </c>
      <c r="J25" s="13">
        <v>25612</v>
      </c>
      <c r="K25" s="11">
        <f t="shared" si="4"/>
        <v>346589</v>
      </c>
      <c r="L25" s="52"/>
    </row>
    <row r="26" spans="1:12" ht="17.25" customHeight="1">
      <c r="A26" s="12" t="s">
        <v>29</v>
      </c>
      <c r="B26" s="13">
        <v>18372</v>
      </c>
      <c r="C26" s="13">
        <v>28695</v>
      </c>
      <c r="D26" s="13">
        <v>34512</v>
      </c>
      <c r="E26" s="13">
        <v>21460</v>
      </c>
      <c r="F26" s="13">
        <v>25241</v>
      </c>
      <c r="G26" s="13">
        <v>30975</v>
      </c>
      <c r="H26" s="13">
        <v>15098</v>
      </c>
      <c r="I26" s="13">
        <v>6195</v>
      </c>
      <c r="J26" s="13">
        <v>14406</v>
      </c>
      <c r="K26" s="11">
        <f t="shared" si="4"/>
        <v>194954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8704</v>
      </c>
      <c r="I27" s="11">
        <v>0</v>
      </c>
      <c r="J27" s="11">
        <v>0</v>
      </c>
      <c r="K27" s="11">
        <f t="shared" si="4"/>
        <v>8704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2.41032816</v>
      </c>
      <c r="C29" s="59">
        <f aca="true" t="shared" si="7" ref="C29:J29">SUM(C30:C33)</f>
        <v>2.7493965599999997</v>
      </c>
      <c r="D29" s="59">
        <f t="shared" si="7"/>
        <v>3.09573754</v>
      </c>
      <c r="E29" s="59">
        <f t="shared" si="7"/>
        <v>2.63248927</v>
      </c>
      <c r="F29" s="59">
        <f t="shared" si="7"/>
        <v>2.55553635</v>
      </c>
      <c r="G29" s="59">
        <f t="shared" si="7"/>
        <v>2.1978216</v>
      </c>
      <c r="H29" s="59">
        <f t="shared" si="7"/>
        <v>2.519657</v>
      </c>
      <c r="I29" s="59">
        <f t="shared" si="7"/>
        <v>4.473838</v>
      </c>
      <c r="J29" s="59">
        <f t="shared" si="7"/>
        <v>2.65539698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108</v>
      </c>
      <c r="B32" s="61">
        <v>-0.00337184</v>
      </c>
      <c r="C32" s="61">
        <v>-0.00370944</v>
      </c>
      <c r="D32" s="61">
        <v>-0.00376246</v>
      </c>
      <c r="E32" s="61">
        <v>-0.00351073</v>
      </c>
      <c r="F32" s="61">
        <v>-0.00346365</v>
      </c>
      <c r="G32" s="61">
        <v>-0.0035784</v>
      </c>
      <c r="H32" s="61">
        <v>-0.004543</v>
      </c>
      <c r="I32" s="61">
        <v>-0.006862</v>
      </c>
      <c r="J32" s="61">
        <v>-0.00130302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8792.26</v>
      </c>
      <c r="I35" s="19">
        <v>0</v>
      </c>
      <c r="J35" s="19">
        <v>0</v>
      </c>
      <c r="K35" s="23">
        <f>SUM(B35:J35)</f>
        <v>8792.26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2807.68</v>
      </c>
      <c r="C39" s="23">
        <f aca="true" t="shared" si="8" ref="C39:J39">+C43</f>
        <v>4134.48</v>
      </c>
      <c r="D39" s="23">
        <f t="shared" si="8"/>
        <v>4271.44</v>
      </c>
      <c r="E39" s="19">
        <f t="shared" si="8"/>
        <v>2640.76</v>
      </c>
      <c r="F39" s="23">
        <f t="shared" si="8"/>
        <v>3830.6</v>
      </c>
      <c r="G39" s="23">
        <f t="shared" si="8"/>
        <v>6077.6</v>
      </c>
      <c r="H39" s="23">
        <f t="shared" si="8"/>
        <v>3535.28</v>
      </c>
      <c r="I39" s="23">
        <f t="shared" si="8"/>
        <v>1065.72</v>
      </c>
      <c r="J39" s="23">
        <f t="shared" si="8"/>
        <v>1463.76</v>
      </c>
      <c r="K39" s="23">
        <f aca="true" t="shared" si="9" ref="K39:K44">SUM(B39:J39)</f>
        <v>29827.319999999996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107</v>
      </c>
      <c r="B43" s="64">
        <f>ROUND(B44*B45,2)</f>
        <v>2807.68</v>
      </c>
      <c r="C43" s="64">
        <f>ROUND(C44*C45,2)</f>
        <v>4134.48</v>
      </c>
      <c r="D43" s="64">
        <f aca="true" t="shared" si="10" ref="D43:J43">ROUND(D44*D45,2)</f>
        <v>4271.44</v>
      </c>
      <c r="E43" s="64">
        <f t="shared" si="10"/>
        <v>2640.76</v>
      </c>
      <c r="F43" s="64">
        <f t="shared" si="10"/>
        <v>3830.6</v>
      </c>
      <c r="G43" s="64">
        <f t="shared" si="10"/>
        <v>6077.6</v>
      </c>
      <c r="H43" s="64">
        <f t="shared" si="10"/>
        <v>3535.28</v>
      </c>
      <c r="I43" s="64">
        <f t="shared" si="10"/>
        <v>1065.72</v>
      </c>
      <c r="J43" s="64">
        <f t="shared" si="10"/>
        <v>1463.76</v>
      </c>
      <c r="K43" s="64">
        <f t="shared" si="9"/>
        <v>29827.319999999996</v>
      </c>
    </row>
    <row r="44" spans="1:11" ht="17.25" customHeight="1">
      <c r="A44" s="65" t="s">
        <v>43</v>
      </c>
      <c r="B44" s="66">
        <v>656</v>
      </c>
      <c r="C44" s="66">
        <v>966</v>
      </c>
      <c r="D44" s="66">
        <v>998</v>
      </c>
      <c r="E44" s="66">
        <v>617</v>
      </c>
      <c r="F44" s="66">
        <v>895</v>
      </c>
      <c r="G44" s="66">
        <v>1420</v>
      </c>
      <c r="H44" s="66">
        <v>826</v>
      </c>
      <c r="I44" s="66">
        <v>249</v>
      </c>
      <c r="J44" s="66">
        <v>342</v>
      </c>
      <c r="K44" s="66">
        <f t="shared" si="9"/>
        <v>6969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1456629.0299999998</v>
      </c>
      <c r="C47" s="22">
        <f aca="true" t="shared" si="11" ref="C47:H47">+C48+C56</f>
        <v>2148103.17</v>
      </c>
      <c r="D47" s="22">
        <f t="shared" si="11"/>
        <v>2606497.55</v>
      </c>
      <c r="E47" s="22">
        <f t="shared" si="11"/>
        <v>1487340.78</v>
      </c>
      <c r="F47" s="22">
        <f t="shared" si="11"/>
        <v>1944143.51</v>
      </c>
      <c r="G47" s="22">
        <f t="shared" si="11"/>
        <v>2737752.45</v>
      </c>
      <c r="H47" s="22">
        <f t="shared" si="11"/>
        <v>1448906.6600000001</v>
      </c>
      <c r="I47" s="22">
        <f>+I48+I56</f>
        <v>558899.63</v>
      </c>
      <c r="J47" s="22">
        <f>+J48+J56</f>
        <v>836420.83</v>
      </c>
      <c r="K47" s="22">
        <f>SUM(B47:J47)</f>
        <v>15224693.610000003</v>
      </c>
    </row>
    <row r="48" spans="1:11" ht="17.25" customHeight="1">
      <c r="A48" s="16" t="s">
        <v>46</v>
      </c>
      <c r="B48" s="23">
        <f>SUM(B49:B55)</f>
        <v>1439141.5099999998</v>
      </c>
      <c r="C48" s="23">
        <f aca="true" t="shared" si="12" ref="C48:H48">SUM(C49:C55)</f>
        <v>2125962.03</v>
      </c>
      <c r="D48" s="23">
        <f t="shared" si="12"/>
        <v>2581098.36</v>
      </c>
      <c r="E48" s="23">
        <f t="shared" si="12"/>
        <v>1466320.59</v>
      </c>
      <c r="F48" s="23">
        <f t="shared" si="12"/>
        <v>1922563.07</v>
      </c>
      <c r="G48" s="23">
        <f t="shared" si="12"/>
        <v>2709910.2600000002</v>
      </c>
      <c r="H48" s="23">
        <f t="shared" si="12"/>
        <v>1430685.3</v>
      </c>
      <c r="I48" s="23">
        <f>SUM(I49:I55)</f>
        <v>558899.63</v>
      </c>
      <c r="J48" s="23">
        <f>SUM(J49:J55)</f>
        <v>823229.46</v>
      </c>
      <c r="K48" s="23">
        <f aca="true" t="shared" si="13" ref="K48:K56">SUM(B48:J48)</f>
        <v>15057810.21</v>
      </c>
    </row>
    <row r="49" spans="1:11" ht="17.25" customHeight="1">
      <c r="A49" s="34" t="s">
        <v>47</v>
      </c>
      <c r="B49" s="23">
        <f aca="true" t="shared" si="14" ref="B49:H49">ROUND(B30*B7,2)</f>
        <v>1438343.14</v>
      </c>
      <c r="C49" s="23">
        <f t="shared" si="14"/>
        <v>2119978.02</v>
      </c>
      <c r="D49" s="23">
        <f t="shared" si="14"/>
        <v>2579958.71</v>
      </c>
      <c r="E49" s="23">
        <f t="shared" si="14"/>
        <v>1465631.82</v>
      </c>
      <c r="F49" s="23">
        <f t="shared" si="14"/>
        <v>1921333.03</v>
      </c>
      <c r="G49" s="23">
        <f t="shared" si="14"/>
        <v>2708234.93</v>
      </c>
      <c r="H49" s="23">
        <f t="shared" si="14"/>
        <v>1420915.09</v>
      </c>
      <c r="I49" s="23">
        <f>ROUND(I30*I7,2)</f>
        <v>558689.52</v>
      </c>
      <c r="J49" s="23">
        <f>ROUND(J30*J7,2)</f>
        <v>822168.95</v>
      </c>
      <c r="K49" s="23">
        <f t="shared" si="13"/>
        <v>15035253.209999999</v>
      </c>
    </row>
    <row r="50" spans="1:11" ht="17.25" customHeight="1">
      <c r="A50" s="34" t="s">
        <v>48</v>
      </c>
      <c r="B50" s="19">
        <v>0</v>
      </c>
      <c r="C50" s="23">
        <f>ROUND(C31*C7,2)</f>
        <v>4712.26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4712.26</v>
      </c>
    </row>
    <row r="51" spans="1:11" ht="17.25" customHeight="1">
      <c r="A51" s="67" t="s">
        <v>109</v>
      </c>
      <c r="B51" s="68">
        <f>ROUND(B32*B7,2)</f>
        <v>-2009.31</v>
      </c>
      <c r="C51" s="68">
        <f>ROUND(C32*C7,2)</f>
        <v>-2862.73</v>
      </c>
      <c r="D51" s="68">
        <f aca="true" t="shared" si="15" ref="D51:J51">ROUND(D32*D7,2)</f>
        <v>-3131.79</v>
      </c>
      <c r="E51" s="68">
        <f t="shared" si="15"/>
        <v>-1951.99</v>
      </c>
      <c r="F51" s="68">
        <f t="shared" si="15"/>
        <v>-2600.56</v>
      </c>
      <c r="G51" s="68">
        <f t="shared" si="15"/>
        <v>-4402.27</v>
      </c>
      <c r="H51" s="68">
        <f t="shared" si="15"/>
        <v>-2557.33</v>
      </c>
      <c r="I51" s="68">
        <f t="shared" si="15"/>
        <v>-855.61</v>
      </c>
      <c r="J51" s="68">
        <f t="shared" si="15"/>
        <v>-403.25</v>
      </c>
      <c r="K51" s="68">
        <f>SUM(B51:J51)</f>
        <v>-20774.840000000004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8792.26</v>
      </c>
      <c r="I53" s="31">
        <f>+I35</f>
        <v>0</v>
      </c>
      <c r="J53" s="31">
        <f>+J35</f>
        <v>0</v>
      </c>
      <c r="K53" s="23">
        <f t="shared" si="13"/>
        <v>8792.26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2807.68</v>
      </c>
      <c r="C55" s="36">
        <v>4134.48</v>
      </c>
      <c r="D55" s="36">
        <v>4271.44</v>
      </c>
      <c r="E55" s="19">
        <v>2640.76</v>
      </c>
      <c r="F55" s="36">
        <v>3830.6</v>
      </c>
      <c r="G55" s="36">
        <v>6077.6</v>
      </c>
      <c r="H55" s="36">
        <v>3535.28</v>
      </c>
      <c r="I55" s="36">
        <v>1065.72</v>
      </c>
      <c r="J55" s="19">
        <v>1463.76</v>
      </c>
      <c r="K55" s="23">
        <f t="shared" si="13"/>
        <v>29827.319999999996</v>
      </c>
    </row>
    <row r="56" spans="1:11" ht="17.25" customHeight="1">
      <c r="A56" s="16" t="s">
        <v>53</v>
      </c>
      <c r="B56" s="36">
        <v>17487.52</v>
      </c>
      <c r="C56" s="36">
        <v>22141.14</v>
      </c>
      <c r="D56" s="36">
        <v>25399.19</v>
      </c>
      <c r="E56" s="36">
        <v>21020.19</v>
      </c>
      <c r="F56" s="36">
        <v>21580.44</v>
      </c>
      <c r="G56" s="36">
        <v>27842.19</v>
      </c>
      <c r="H56" s="36">
        <v>18221.36</v>
      </c>
      <c r="I56" s="19">
        <v>0</v>
      </c>
      <c r="J56" s="36">
        <v>13191.37</v>
      </c>
      <c r="K56" s="36">
        <f t="shared" si="13"/>
        <v>166883.40000000002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107826.71999999997</v>
      </c>
      <c r="C60" s="35">
        <f t="shared" si="16"/>
        <v>-305343.25</v>
      </c>
      <c r="D60" s="35">
        <f t="shared" si="16"/>
        <v>-298384.91000000003</v>
      </c>
      <c r="E60" s="35">
        <f t="shared" si="16"/>
        <v>-304490</v>
      </c>
      <c r="F60" s="35">
        <f t="shared" si="16"/>
        <v>-288715.44</v>
      </c>
      <c r="G60" s="35">
        <f t="shared" si="16"/>
        <v>-357459.36</v>
      </c>
      <c r="H60" s="35">
        <f t="shared" si="16"/>
        <v>-58248.580000000016</v>
      </c>
      <c r="I60" s="35">
        <f t="shared" si="16"/>
        <v>-88580.29000000001</v>
      </c>
      <c r="J60" s="35">
        <f t="shared" si="16"/>
        <v>-111539.5</v>
      </c>
      <c r="K60" s="35">
        <f>SUM(B60:J60)</f>
        <v>-1704934.6100000003</v>
      </c>
    </row>
    <row r="61" spans="1:11" ht="18.75" customHeight="1">
      <c r="A61" s="16" t="s">
        <v>78</v>
      </c>
      <c r="B61" s="35">
        <f aca="true" t="shared" si="17" ref="B61:J61">B62+B63+B64+B65+B66+B67</f>
        <v>-251096.06</v>
      </c>
      <c r="C61" s="35">
        <f t="shared" si="17"/>
        <v>-282026.73</v>
      </c>
      <c r="D61" s="35">
        <f t="shared" si="17"/>
        <v>-275711.59</v>
      </c>
      <c r="E61" s="35">
        <f t="shared" si="17"/>
        <v>-277129.25</v>
      </c>
      <c r="F61" s="35">
        <f t="shared" si="17"/>
        <v>-266074.49</v>
      </c>
      <c r="G61" s="35">
        <f t="shared" si="17"/>
        <v>-325039.11</v>
      </c>
      <c r="H61" s="35">
        <f t="shared" si="17"/>
        <v>-231135.5</v>
      </c>
      <c r="I61" s="35">
        <f t="shared" si="17"/>
        <v>-43932</v>
      </c>
      <c r="J61" s="35">
        <f t="shared" si="17"/>
        <v>-84525</v>
      </c>
      <c r="K61" s="35">
        <f aca="true" t="shared" si="18" ref="K61:K94">SUM(B61:J61)</f>
        <v>-2036669.73</v>
      </c>
    </row>
    <row r="62" spans="1:11" ht="18.75" customHeight="1">
      <c r="A62" s="12" t="s">
        <v>79</v>
      </c>
      <c r="B62" s="35">
        <f>-ROUND(B9*$D$3,2)</f>
        <v>-192521</v>
      </c>
      <c r="C62" s="35">
        <f aca="true" t="shared" si="19" ref="C62:J62">-ROUND(C9*$D$3,2)</f>
        <v>-271869.5</v>
      </c>
      <c r="D62" s="35">
        <f t="shared" si="19"/>
        <v>-250036.5</v>
      </c>
      <c r="E62" s="35">
        <f t="shared" si="19"/>
        <v>-179462.5</v>
      </c>
      <c r="F62" s="35">
        <f t="shared" si="19"/>
        <v>-202020</v>
      </c>
      <c r="G62" s="35">
        <f t="shared" si="19"/>
        <v>-259637</v>
      </c>
      <c r="H62" s="35">
        <f t="shared" si="19"/>
        <v>-231042</v>
      </c>
      <c r="I62" s="35">
        <f t="shared" si="19"/>
        <v>-43932</v>
      </c>
      <c r="J62" s="35">
        <f t="shared" si="19"/>
        <v>-84525</v>
      </c>
      <c r="K62" s="35">
        <f t="shared" si="18"/>
        <v>-1715045.5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-430.5</v>
      </c>
      <c r="C64" s="35">
        <v>-217</v>
      </c>
      <c r="D64" s="35">
        <v>-224</v>
      </c>
      <c r="E64" s="35">
        <v>-745.5</v>
      </c>
      <c r="F64" s="35">
        <v>-395.5</v>
      </c>
      <c r="G64" s="35">
        <v>-325.5</v>
      </c>
      <c r="H64" s="19">
        <v>0</v>
      </c>
      <c r="I64" s="19">
        <v>0</v>
      </c>
      <c r="J64" s="19">
        <v>0</v>
      </c>
      <c r="K64" s="35">
        <f t="shared" si="18"/>
        <v>-2338</v>
      </c>
    </row>
    <row r="65" spans="1:11" ht="18.75" customHeight="1">
      <c r="A65" s="12" t="s">
        <v>110</v>
      </c>
      <c r="B65" s="35">
        <v>-2894.5</v>
      </c>
      <c r="C65" s="35">
        <v>-1886.5</v>
      </c>
      <c r="D65" s="35">
        <v>-2037</v>
      </c>
      <c r="E65" s="35">
        <v>-3776.5</v>
      </c>
      <c r="F65" s="35">
        <v>-1225</v>
      </c>
      <c r="G65" s="35">
        <v>-1323</v>
      </c>
      <c r="H65" s="35">
        <v>-49</v>
      </c>
      <c r="I65" s="19">
        <v>0</v>
      </c>
      <c r="J65" s="19">
        <v>0</v>
      </c>
      <c r="K65" s="35">
        <f t="shared" si="18"/>
        <v>-13191.5</v>
      </c>
    </row>
    <row r="66" spans="1:11" ht="18.75" customHeight="1">
      <c r="A66" s="12" t="s">
        <v>56</v>
      </c>
      <c r="B66" s="47">
        <v>-55250.06</v>
      </c>
      <c r="C66" s="47">
        <v>-8053.73</v>
      </c>
      <c r="D66" s="47">
        <v>-23414.09</v>
      </c>
      <c r="E66" s="47">
        <v>-93144.75</v>
      </c>
      <c r="F66" s="47">
        <v>-62433.99</v>
      </c>
      <c r="G66" s="47">
        <v>-63753.61</v>
      </c>
      <c r="H66" s="47">
        <v>-44.5</v>
      </c>
      <c r="I66" s="19">
        <v>0</v>
      </c>
      <c r="J66" s="19">
        <v>0</v>
      </c>
      <c r="K66" s="35">
        <f t="shared" si="18"/>
        <v>-306094.73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-16557.22</v>
      </c>
      <c r="C68" s="35">
        <f t="shared" si="20"/>
        <v>-23316.52</v>
      </c>
      <c r="D68" s="35">
        <f t="shared" si="20"/>
        <v>-22673.319999999996</v>
      </c>
      <c r="E68" s="35">
        <f t="shared" si="20"/>
        <v>-27360.75</v>
      </c>
      <c r="F68" s="35">
        <f t="shared" si="20"/>
        <v>-22640.95</v>
      </c>
      <c r="G68" s="35">
        <f t="shared" si="20"/>
        <v>-32420.25</v>
      </c>
      <c r="H68" s="35">
        <f t="shared" si="20"/>
        <v>-15691.88</v>
      </c>
      <c r="I68" s="35">
        <f t="shared" si="20"/>
        <v>-44648.29</v>
      </c>
      <c r="J68" s="35">
        <f t="shared" si="20"/>
        <v>-27014.5</v>
      </c>
      <c r="K68" s="35">
        <f t="shared" si="18"/>
        <v>-232323.68000000002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-156.56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-192.56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-1182.14</v>
      </c>
      <c r="E71" s="19">
        <v>0</v>
      </c>
      <c r="F71" s="35">
        <v>-421.43</v>
      </c>
      <c r="G71" s="19">
        <v>0</v>
      </c>
      <c r="H71" s="19">
        <v>0</v>
      </c>
      <c r="I71" s="47">
        <v>-2196.56</v>
      </c>
      <c r="J71" s="19">
        <v>0</v>
      </c>
      <c r="K71" s="35">
        <f t="shared" si="18"/>
        <v>-3800.13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-15594.22</v>
      </c>
      <c r="C73" s="35">
        <v>-22637.8</v>
      </c>
      <c r="D73" s="35">
        <v>-21400.42</v>
      </c>
      <c r="E73" s="35">
        <v>-15007.26</v>
      </c>
      <c r="F73" s="35">
        <v>-20623.08</v>
      </c>
      <c r="G73" s="35">
        <v>-31426.41</v>
      </c>
      <c r="H73" s="35">
        <v>-15388</v>
      </c>
      <c r="I73" s="35">
        <v>-5409.59</v>
      </c>
      <c r="J73" s="35">
        <v>-11152.33</v>
      </c>
      <c r="K73" s="48">
        <f t="shared" si="18"/>
        <v>-158639.11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-963</v>
      </c>
      <c r="C91" s="35">
        <v>-522.16</v>
      </c>
      <c r="D91" s="35">
        <v>-72.76</v>
      </c>
      <c r="E91" s="35">
        <v>-8.56</v>
      </c>
      <c r="F91" s="35">
        <v>-1596.44</v>
      </c>
      <c r="G91" s="35">
        <v>-975.84</v>
      </c>
      <c r="H91" s="35">
        <v>-303.88</v>
      </c>
      <c r="I91" s="19">
        <v>0</v>
      </c>
      <c r="J91" s="35">
        <v>-890.24</v>
      </c>
      <c r="K91" s="35">
        <f t="shared" si="18"/>
        <v>-5332.88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-12344.93</v>
      </c>
      <c r="F92" s="19">
        <v>0</v>
      </c>
      <c r="G92" s="19">
        <v>0</v>
      </c>
      <c r="H92" s="19">
        <v>0</v>
      </c>
      <c r="I92" s="48">
        <v>-7042.14</v>
      </c>
      <c r="J92" s="48">
        <v>-14971.93</v>
      </c>
      <c r="K92" s="48">
        <f t="shared" si="18"/>
        <v>-34359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35">
        <v>375480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35">
        <v>188578.8</v>
      </c>
      <c r="I94" s="19">
        <v>0</v>
      </c>
      <c r="J94" s="19">
        <v>0</v>
      </c>
      <c r="K94" s="48">
        <f t="shared" si="18"/>
        <v>564058.8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1564455.7499999998</v>
      </c>
      <c r="C97" s="24">
        <f t="shared" si="21"/>
        <v>1842759.9199999997</v>
      </c>
      <c r="D97" s="24">
        <f t="shared" si="21"/>
        <v>2308112.64</v>
      </c>
      <c r="E97" s="24">
        <f t="shared" si="21"/>
        <v>1182850.78</v>
      </c>
      <c r="F97" s="24">
        <f t="shared" si="21"/>
        <v>1655428.07</v>
      </c>
      <c r="G97" s="24">
        <f t="shared" si="21"/>
        <v>2380293.0900000003</v>
      </c>
      <c r="H97" s="24">
        <f t="shared" si="21"/>
        <v>1390658.0800000003</v>
      </c>
      <c r="I97" s="24">
        <f>+I98+I99</f>
        <v>470319.34</v>
      </c>
      <c r="J97" s="24">
        <f>+J98+J99</f>
        <v>724881.33</v>
      </c>
      <c r="K97" s="48">
        <f>SUM(B97:J97)</f>
        <v>13519759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1546968.2299999997</v>
      </c>
      <c r="C98" s="24">
        <f t="shared" si="22"/>
        <v>1820618.7799999998</v>
      </c>
      <c r="D98" s="24">
        <f t="shared" si="22"/>
        <v>2282713.45</v>
      </c>
      <c r="E98" s="24">
        <f t="shared" si="22"/>
        <v>1161830.59</v>
      </c>
      <c r="F98" s="24">
        <f t="shared" si="22"/>
        <v>1633847.6300000001</v>
      </c>
      <c r="G98" s="24">
        <f t="shared" si="22"/>
        <v>2352450.9000000004</v>
      </c>
      <c r="H98" s="24">
        <f t="shared" si="22"/>
        <v>1372436.7200000002</v>
      </c>
      <c r="I98" s="24">
        <f t="shared" si="22"/>
        <v>470319.34</v>
      </c>
      <c r="J98" s="24">
        <f t="shared" si="22"/>
        <v>711689.96</v>
      </c>
      <c r="K98" s="48">
        <f>SUM(B98:J98)</f>
        <v>13352875.600000001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17487.52</v>
      </c>
      <c r="C99" s="24">
        <f t="shared" si="23"/>
        <v>22141.14</v>
      </c>
      <c r="D99" s="24">
        <f t="shared" si="23"/>
        <v>25399.19</v>
      </c>
      <c r="E99" s="24">
        <f t="shared" si="23"/>
        <v>21020.19</v>
      </c>
      <c r="F99" s="24">
        <f t="shared" si="23"/>
        <v>21580.44</v>
      </c>
      <c r="G99" s="24">
        <f t="shared" si="23"/>
        <v>27842.19</v>
      </c>
      <c r="H99" s="24">
        <f t="shared" si="23"/>
        <v>18221.36</v>
      </c>
      <c r="I99" s="19">
        <f t="shared" si="23"/>
        <v>0</v>
      </c>
      <c r="J99" s="24">
        <f t="shared" si="23"/>
        <v>13191.37</v>
      </c>
      <c r="K99" s="48">
        <f>SUM(B99:J99)</f>
        <v>166883.40000000002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13519759.010000002</v>
      </c>
      <c r="L105" s="54"/>
    </row>
    <row r="106" spans="1:11" ht="18.75" customHeight="1">
      <c r="A106" s="26" t="s">
        <v>74</v>
      </c>
      <c r="B106" s="27">
        <v>175463.04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175463.04</v>
      </c>
    </row>
    <row r="107" spans="1:11" ht="18.75" customHeight="1">
      <c r="A107" s="26" t="s">
        <v>75</v>
      </c>
      <c r="B107" s="27">
        <v>1388992.71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1388992.71</v>
      </c>
    </row>
    <row r="108" spans="1:11" ht="18.75" customHeight="1">
      <c r="A108" s="26" t="s">
        <v>76</v>
      </c>
      <c r="B108" s="40">
        <v>0</v>
      </c>
      <c r="C108" s="27">
        <f>+C97</f>
        <v>1842759.9199999997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1842759.9199999997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2308112.64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2308112.64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1182850.78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1182850.78</v>
      </c>
    </row>
    <row r="111" spans="1:11" ht="18.75" customHeight="1">
      <c r="A111" s="69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316831.32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316831.32</v>
      </c>
    </row>
    <row r="112" spans="1:11" ht="18.75" customHeight="1">
      <c r="A112" s="69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598393.81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598393.81</v>
      </c>
    </row>
    <row r="113" spans="1:11" ht="18.75" customHeight="1">
      <c r="A113" s="69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740202.94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740202.94</v>
      </c>
    </row>
    <row r="114" spans="1:11" ht="18.75" customHeight="1">
      <c r="A114" s="69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705340.14</v>
      </c>
      <c r="H114" s="40">
        <v>0</v>
      </c>
      <c r="I114" s="40">
        <v>0</v>
      </c>
      <c r="J114" s="40">
        <v>0</v>
      </c>
      <c r="K114" s="41">
        <f t="shared" si="24"/>
        <v>705340.14</v>
      </c>
    </row>
    <row r="115" spans="1:11" ht="18.75" customHeight="1">
      <c r="A115" s="69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55644.28</v>
      </c>
      <c r="H115" s="40">
        <v>0</v>
      </c>
      <c r="I115" s="40">
        <v>0</v>
      </c>
      <c r="J115" s="40">
        <v>0</v>
      </c>
      <c r="K115" s="41">
        <f t="shared" si="24"/>
        <v>55644.28</v>
      </c>
    </row>
    <row r="116" spans="1:11" ht="18.75" customHeight="1">
      <c r="A116" s="69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364028.56</v>
      </c>
      <c r="H116" s="40">
        <v>0</v>
      </c>
      <c r="I116" s="40">
        <v>0</v>
      </c>
      <c r="J116" s="40">
        <v>0</v>
      </c>
      <c r="K116" s="41">
        <f t="shared" si="24"/>
        <v>364028.56</v>
      </c>
    </row>
    <row r="117" spans="1:11" ht="18.75" customHeight="1">
      <c r="A117" s="69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351696.81</v>
      </c>
      <c r="H117" s="40">
        <v>0</v>
      </c>
      <c r="I117" s="40">
        <v>0</v>
      </c>
      <c r="J117" s="40">
        <v>0</v>
      </c>
      <c r="K117" s="41">
        <f t="shared" si="24"/>
        <v>351696.81</v>
      </c>
    </row>
    <row r="118" spans="1:11" ht="18.75" customHeight="1">
      <c r="A118" s="69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903583.3</v>
      </c>
      <c r="H118" s="40">
        <v>0</v>
      </c>
      <c r="I118" s="40">
        <v>0</v>
      </c>
      <c r="J118" s="40">
        <v>0</v>
      </c>
      <c r="K118" s="41">
        <f t="shared" si="24"/>
        <v>903583.3</v>
      </c>
    </row>
    <row r="119" spans="1:11" ht="18.75" customHeight="1">
      <c r="A119" s="69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486357.81</v>
      </c>
      <c r="I119" s="40">
        <v>0</v>
      </c>
      <c r="J119" s="40">
        <v>0</v>
      </c>
      <c r="K119" s="41">
        <f t="shared" si="24"/>
        <v>486357.81</v>
      </c>
    </row>
    <row r="120" spans="1:11" ht="18.75" customHeight="1">
      <c r="A120" s="69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904300.28</v>
      </c>
      <c r="I120" s="40">
        <v>0</v>
      </c>
      <c r="J120" s="40">
        <v>0</v>
      </c>
      <c r="K120" s="41">
        <f t="shared" si="24"/>
        <v>904300.28</v>
      </c>
    </row>
    <row r="121" spans="1:11" ht="18.75" customHeight="1">
      <c r="A121" s="69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470319.34</v>
      </c>
      <c r="J121" s="40">
        <v>0</v>
      </c>
      <c r="K121" s="41">
        <f t="shared" si="24"/>
        <v>470319.34</v>
      </c>
    </row>
    <row r="122" spans="1:11" ht="18.75" customHeight="1">
      <c r="A122" s="70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724881.33</v>
      </c>
      <c r="K122" s="44">
        <f t="shared" si="24"/>
        <v>724881.33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3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2015-02-27T18:13:26Z</dcterms:modified>
  <cp:category/>
  <cp:version/>
  <cp:contentType/>
  <cp:contentStatus/>
</cp:coreProperties>
</file>