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<sst xmlns="http://schemas.openxmlformats.org/spreadsheetml/2006/main" count="133" uniqueCount="133">
  <si>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</si>
  <si>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</si>
  <si>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</si>
  <si>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</si>
  <si>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</si>
  <si>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</si>
  <si>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</si>
  <si>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</si>
  <si>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</si>
  <si>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</si>
  <si>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</si>
  <si>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</si>
  <si>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</si>
  <si>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</si>
  <si>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</si>
  <si>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</si>
  <si>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</si>
  <si>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</si>
  <si>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</si>
  <si>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</si>
  <si>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</si>
  <si>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</si>
  <si>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</si>
  <si>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</si>
  <si>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</si>
  <si>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</si>
  <si>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</si>
  <si>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</si>
  <si>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</si>
  <si>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</si>
  <si>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</si>
  <si>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</si>
  <si>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</si>
  <si>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</si>
  <si>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</si>
  <si>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</si>
  <si>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</si>
  <si>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</si>
  <si>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</si>
  <si>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</si>
  <si>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</si>
  <si>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</si>
  <si>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</si>
  <si>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</si>
  <si>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</si>
  <si>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</si>
  <si>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</si>
  <si>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</si>
  <si>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</si>
  <si>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</si>
  <si>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</si>
  <si>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</si>
  <si>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</si>
  <si>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</si>
  <si>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</si>
  <si>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</si>
  <si>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</si>
  <si>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</si>
  <si>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</si>
  <si>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</si>
  <si>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</si>
  <si>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</si>
  <si>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</si>
  <si>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</si>
  <si>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</si>
  <si>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</si>
  <si>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</si>
  <si>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</si>
  <si>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</si>
  <si>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</si>
  <si>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</si>
  <si>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</si>
  <si>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</si>
  <si>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</si>
  <si>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</si>
  <si>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</si>
  <si>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</si>
  <si>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</si>
  <si>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</si>
  <si>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</si>
  <si>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</si>
  <si>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</si>
  <si>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</si>
  <si>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</si>
  <si>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</si>
  <si>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</si>
  <si>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</si>
  <si>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</si>
  <si>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</si>
  <si>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</si>
  <si>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</si>
  <si>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</si>
  <si>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</si>
  <si>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</si>
  <si>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</si>
  <si>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</si>
  <si>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</si>
  <si>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</si>
  <si>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</si>
  <si>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</si>
  <si>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</si>
  <si>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</si>
  <si>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</si>
  <si>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</si>
  <si>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</si>
  <si>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</si>
  <si>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</si>
  <si>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</si>
  <si>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</si>
  <si>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</si>
  <si>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</si>
  <si>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</si>
  <si>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</si>
  <si>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</si>
  <si>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</si>
  <si>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</si>
  <si>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</si>
  <si>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</si>
  <si>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</si>
  <si>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</si>
  <si>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</si>
  <si>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</si>
  <si>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</si>
  <si>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</si>
  <si>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</si>
  <si>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</si>
  <si>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</si>
  <si>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</si>
  <si>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</si>
  <si>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03/12/15 - VENCIMENTO 10/12/15</t>
  </si>
  <si>
    <t>6.3. Revisão de Remuneração pelo Transporte Coletivo ¹</t>
  </si>
  <si>
    <t>Nota:</t>
  </si>
  <si>
    <t xml:space="preserve">    ¹ - Pagamento de combustível não fóssil de outubro e novembro/15.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</si>
</sst>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85" fontId="33" fillId="35" borderId="4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74" t="s">
        <v>129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5" t="s">
        <v>15</v>
      </c>
      <c r="B4" s="77" t="s">
        <v>95</v>
      </c>
      <c r="C4" s="78"/>
      <c r="D4" s="78"/>
      <c r="E4" s="78"/>
      <c r="F4" s="78"/>
      <c r="G4" s="78"/>
      <c r="H4" s="78"/>
      <c r="I4" s="78"/>
      <c r="J4" s="79"/>
      <c r="K4" s="76" t="s">
        <v>16</v>
      </c>
    </row>
    <row r="5" spans="1:11" ht="38.25">
      <c r="A5" s="75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0" t="s">
        <v>94</v>
      </c>
      <c r="J5" s="80" t="s">
        <v>93</v>
      </c>
      <c r="K5" s="75"/>
    </row>
    <row r="6" spans="1:11" ht="18.75" customHeight="1">
      <c r="A6" s="7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1"/>
      <c r="J6" s="81"/>
      <c r="K6" s="75"/>
    </row>
    <row r="7" spans="1:12" ht="17.25" customHeight="1">
      <c r="A7" s="8" t="s">
        <v>30</v>
      </c>
      <c r="B7" s="9">
        <f aca="true" t="shared" si="0" ref="B7:K7">+B8+B20+B24+B27</f>
        <v>567808</v>
      </c>
      <c r="C7" s="9">
        <f t="shared" si="0"/>
        <v>796440</v>
      </c>
      <c r="D7" s="9">
        <f t="shared" si="0"/>
        <v>840989</v>
      </c>
      <c r="E7" s="9">
        <f t="shared" si="0"/>
        <v>557656</v>
      </c>
      <c r="F7" s="9">
        <f t="shared" si="0"/>
        <v>760518</v>
      </c>
      <c r="G7" s="9">
        <f t="shared" si="0"/>
        <v>1275946</v>
      </c>
      <c r="H7" s="9">
        <f t="shared" si="0"/>
        <v>578677</v>
      </c>
      <c r="I7" s="9">
        <f t="shared" si="0"/>
        <v>128314</v>
      </c>
      <c r="J7" s="9">
        <f t="shared" si="0"/>
        <v>329523</v>
      </c>
      <c r="K7" s="9">
        <f t="shared" si="0"/>
        <v>5835871</v>
      </c>
      <c r="L7" s="52"/>
    </row>
    <row r="8" spans="1:11" ht="17.25" customHeight="1">
      <c r="A8" s="10" t="s">
        <v>101</v>
      </c>
      <c r="B8" s="11">
        <f>B9+B12+B16</f>
        <v>353833</v>
      </c>
      <c r="C8" s="11">
        <f aca="true" t="shared" si="1" ref="C8:J8">C9+C12+C16</f>
        <v>503261</v>
      </c>
      <c r="D8" s="11">
        <f t="shared" si="1"/>
        <v>497648</v>
      </c>
      <c r="E8" s="11">
        <f t="shared" si="1"/>
        <v>346220</v>
      </c>
      <c r="F8" s="11">
        <f t="shared" si="1"/>
        <v>453076</v>
      </c>
      <c r="G8" s="11">
        <f t="shared" si="1"/>
        <v>742165</v>
      </c>
      <c r="H8" s="11">
        <f t="shared" si="1"/>
        <v>372230</v>
      </c>
      <c r="I8" s="11">
        <f t="shared" si="1"/>
        <v>72631</v>
      </c>
      <c r="J8" s="11">
        <f t="shared" si="1"/>
        <v>195599</v>
      </c>
      <c r="K8" s="11">
        <f>SUM(B8:J8)</f>
        <v>3536663</v>
      </c>
    </row>
    <row r="9" spans="1:11" ht="17.25" customHeight="1">
      <c r="A9" s="15" t="s">
        <v>17</v>
      </c>
      <c r="B9" s="13">
        <f>+B10+B11</f>
        <v>41434</v>
      </c>
      <c r="C9" s="13">
        <f aca="true" t="shared" si="2" ref="C9:J9">+C10+C11</f>
        <v>64496</v>
      </c>
      <c r="D9" s="13">
        <f t="shared" si="2"/>
        <v>56287</v>
      </c>
      <c r="E9" s="13">
        <f t="shared" si="2"/>
        <v>44967</v>
      </c>
      <c r="F9" s="13">
        <f t="shared" si="2"/>
        <v>50174</v>
      </c>
      <c r="G9" s="13">
        <f t="shared" si="2"/>
        <v>66780</v>
      </c>
      <c r="H9" s="13">
        <f t="shared" si="2"/>
        <v>56376</v>
      </c>
      <c r="I9" s="13">
        <f t="shared" si="2"/>
        <v>10439</v>
      </c>
      <c r="J9" s="13">
        <f t="shared" si="2"/>
        <v>19273</v>
      </c>
      <c r="K9" s="11">
        <f>SUM(B9:J9)</f>
        <v>410226</v>
      </c>
    </row>
    <row r="10" spans="1:11" ht="17.25" customHeight="1">
      <c r="A10" s="29" t="s">
        <v>18</v>
      </c>
      <c r="B10" s="13">
        <v>41434</v>
      </c>
      <c r="C10" s="13">
        <v>64496</v>
      </c>
      <c r="D10" s="13">
        <v>56287</v>
      </c>
      <c r="E10" s="13">
        <v>44967</v>
      </c>
      <c r="F10" s="13">
        <v>50174</v>
      </c>
      <c r="G10" s="13">
        <v>66780</v>
      </c>
      <c r="H10" s="13">
        <v>56376</v>
      </c>
      <c r="I10" s="13">
        <v>10439</v>
      </c>
      <c r="J10" s="13">
        <v>19273</v>
      </c>
      <c r="K10" s="11">
        <f>SUM(B10:J10)</f>
        <v>410226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235415</v>
      </c>
      <c r="C12" s="17">
        <f t="shared" si="3"/>
        <v>332447</v>
      </c>
      <c r="D12" s="17">
        <f t="shared" si="3"/>
        <v>335273</v>
      </c>
      <c r="E12" s="17">
        <f t="shared" si="3"/>
        <v>233316</v>
      </c>
      <c r="F12" s="17">
        <f t="shared" si="3"/>
        <v>304819</v>
      </c>
      <c r="G12" s="17">
        <f t="shared" si="3"/>
        <v>520015</v>
      </c>
      <c r="H12" s="17">
        <f t="shared" si="3"/>
        <v>248769</v>
      </c>
      <c r="I12" s="17">
        <f t="shared" si="3"/>
        <v>46664</v>
      </c>
      <c r="J12" s="17">
        <f t="shared" si="3"/>
        <v>130527</v>
      </c>
      <c r="K12" s="11">
        <f aca="true" t="shared" si="4" ref="K12:K27">SUM(B12:J12)</f>
        <v>2387245</v>
      </c>
    </row>
    <row r="13" spans="1:13" ht="17.25" customHeight="1">
      <c r="A13" s="14" t="s">
        <v>20</v>
      </c>
      <c r="B13" s="13">
        <v>110548</v>
      </c>
      <c r="C13" s="13">
        <v>165925</v>
      </c>
      <c r="D13" s="13">
        <v>173981</v>
      </c>
      <c r="E13" s="13">
        <v>116753</v>
      </c>
      <c r="F13" s="13">
        <v>151685</v>
      </c>
      <c r="G13" s="13">
        <v>243596</v>
      </c>
      <c r="H13" s="13">
        <v>112719</v>
      </c>
      <c r="I13" s="13">
        <v>25540</v>
      </c>
      <c r="J13" s="13">
        <v>67735</v>
      </c>
      <c r="K13" s="11">
        <f t="shared" si="4"/>
        <v>1168482</v>
      </c>
      <c r="L13" s="52"/>
      <c r="M13" s="53"/>
    </row>
    <row r="14" spans="1:12" ht="17.25" customHeight="1">
      <c r="A14" s="14" t="s">
        <v>21</v>
      </c>
      <c r="B14" s="13">
        <v>112726</v>
      </c>
      <c r="C14" s="13">
        <v>147286</v>
      </c>
      <c r="D14" s="13">
        <v>145687</v>
      </c>
      <c r="E14" s="13">
        <v>104064</v>
      </c>
      <c r="F14" s="13">
        <v>139525</v>
      </c>
      <c r="G14" s="13">
        <v>255180</v>
      </c>
      <c r="H14" s="13">
        <v>117588</v>
      </c>
      <c r="I14" s="13">
        <v>17927</v>
      </c>
      <c r="J14" s="13">
        <v>57709</v>
      </c>
      <c r="K14" s="11">
        <f t="shared" si="4"/>
        <v>1097692</v>
      </c>
      <c r="L14" s="52"/>
    </row>
    <row r="15" spans="1:11" ht="17.25" customHeight="1">
      <c r="A15" s="14" t="s">
        <v>22</v>
      </c>
      <c r="B15" s="13">
        <v>12141</v>
      </c>
      <c r="C15" s="13">
        <v>19236</v>
      </c>
      <c r="D15" s="13">
        <v>15605</v>
      </c>
      <c r="E15" s="13">
        <v>12499</v>
      </c>
      <c r="F15" s="13">
        <v>13609</v>
      </c>
      <c r="G15" s="13">
        <v>21239</v>
      </c>
      <c r="H15" s="13">
        <v>18462</v>
      </c>
      <c r="I15" s="13">
        <v>3197</v>
      </c>
      <c r="J15" s="13">
        <v>5083</v>
      </c>
      <c r="K15" s="11">
        <f t="shared" si="4"/>
        <v>121071</v>
      </c>
    </row>
    <row r="16" spans="1:11" ht="17.25" customHeight="1">
      <c r="A16" s="15" t="s">
        <v>97</v>
      </c>
      <c r="B16" s="13">
        <f>B17+B18+B19</f>
        <v>76984</v>
      </c>
      <c r="C16" s="13">
        <f aca="true" t="shared" si="5" ref="C16:J16">C17+C18+C19</f>
        <v>106318</v>
      </c>
      <c r="D16" s="13">
        <f t="shared" si="5"/>
        <v>106088</v>
      </c>
      <c r="E16" s="13">
        <f t="shared" si="5"/>
        <v>67937</v>
      </c>
      <c r="F16" s="13">
        <f t="shared" si="5"/>
        <v>98083</v>
      </c>
      <c r="G16" s="13">
        <f t="shared" si="5"/>
        <v>155370</v>
      </c>
      <c r="H16" s="13">
        <f t="shared" si="5"/>
        <v>67085</v>
      </c>
      <c r="I16" s="13">
        <f t="shared" si="5"/>
        <v>15528</v>
      </c>
      <c r="J16" s="13">
        <f t="shared" si="5"/>
        <v>45799</v>
      </c>
      <c r="K16" s="11">
        <f t="shared" si="4"/>
        <v>739192</v>
      </c>
    </row>
    <row r="17" spans="1:11" ht="17.25" customHeight="1">
      <c r="A17" s="14" t="s">
        <v>98</v>
      </c>
      <c r="B17" s="13">
        <v>11874</v>
      </c>
      <c r="C17" s="13">
        <v>17627</v>
      </c>
      <c r="D17" s="13">
        <v>16523</v>
      </c>
      <c r="E17" s="13">
        <v>11413</v>
      </c>
      <c r="F17" s="13">
        <v>17070</v>
      </c>
      <c r="G17" s="13">
        <v>28477</v>
      </c>
      <c r="H17" s="13">
        <v>12739</v>
      </c>
      <c r="I17" s="13">
        <v>2714</v>
      </c>
      <c r="J17" s="13">
        <v>6319</v>
      </c>
      <c r="K17" s="11">
        <f t="shared" si="4"/>
        <v>124756</v>
      </c>
    </row>
    <row r="18" spans="1:11" ht="17.25" customHeight="1">
      <c r="A18" s="14" t="s">
        <v>99</v>
      </c>
      <c r="B18" s="13">
        <v>4309</v>
      </c>
      <c r="C18" s="13">
        <v>4732</v>
      </c>
      <c r="D18" s="13">
        <v>6697</v>
      </c>
      <c r="E18" s="13">
        <v>4321</v>
      </c>
      <c r="F18" s="13">
        <v>6962</v>
      </c>
      <c r="G18" s="13">
        <v>12592</v>
      </c>
      <c r="H18" s="13">
        <v>3571</v>
      </c>
      <c r="I18" s="13">
        <v>825</v>
      </c>
      <c r="J18" s="13">
        <v>2952</v>
      </c>
      <c r="K18" s="11">
        <f t="shared" si="4"/>
        <v>46961</v>
      </c>
    </row>
    <row r="19" spans="1:11" ht="17.25" customHeight="1">
      <c r="A19" s="14" t="s">
        <v>100</v>
      </c>
      <c r="B19" s="13">
        <v>60801</v>
      </c>
      <c r="C19" s="13">
        <v>83959</v>
      </c>
      <c r="D19" s="13">
        <v>82868</v>
      </c>
      <c r="E19" s="13">
        <v>52203</v>
      </c>
      <c r="F19" s="13">
        <v>74051</v>
      </c>
      <c r="G19" s="13">
        <v>114301</v>
      </c>
      <c r="H19" s="13">
        <v>50775</v>
      </c>
      <c r="I19" s="13">
        <v>11989</v>
      </c>
      <c r="J19" s="13">
        <v>36528</v>
      </c>
      <c r="K19" s="11">
        <f t="shared" si="4"/>
        <v>567475</v>
      </c>
    </row>
    <row r="20" spans="1:11" ht="17.25" customHeight="1">
      <c r="A20" s="16" t="s">
        <v>23</v>
      </c>
      <c r="B20" s="11">
        <f>+B21+B22+B23</f>
        <v>159279</v>
      </c>
      <c r="C20" s="11">
        <f aca="true" t="shared" si="6" ref="C20:J20">+C21+C22+C23</f>
        <v>201285</v>
      </c>
      <c r="D20" s="11">
        <f t="shared" si="6"/>
        <v>236192</v>
      </c>
      <c r="E20" s="11">
        <f t="shared" si="6"/>
        <v>146273</v>
      </c>
      <c r="F20" s="11">
        <f t="shared" si="6"/>
        <v>229105</v>
      </c>
      <c r="G20" s="11">
        <f t="shared" si="6"/>
        <v>436868</v>
      </c>
      <c r="H20" s="11">
        <f t="shared" si="6"/>
        <v>150902</v>
      </c>
      <c r="I20" s="11">
        <f t="shared" si="6"/>
        <v>36126</v>
      </c>
      <c r="J20" s="11">
        <f t="shared" si="6"/>
        <v>87454</v>
      </c>
      <c r="K20" s="11">
        <f t="shared" si="4"/>
        <v>1683484</v>
      </c>
    </row>
    <row r="21" spans="1:12" ht="17.25" customHeight="1">
      <c r="A21" s="12" t="s">
        <v>24</v>
      </c>
      <c r="B21" s="13">
        <v>83325</v>
      </c>
      <c r="C21" s="13">
        <v>115480</v>
      </c>
      <c r="D21" s="13">
        <v>136815</v>
      </c>
      <c r="E21" s="13">
        <v>82740</v>
      </c>
      <c r="F21" s="13">
        <v>128699</v>
      </c>
      <c r="G21" s="13">
        <v>226235</v>
      </c>
      <c r="H21" s="13">
        <v>82543</v>
      </c>
      <c r="I21" s="13">
        <v>22041</v>
      </c>
      <c r="J21" s="13">
        <v>49896</v>
      </c>
      <c r="K21" s="11">
        <f t="shared" si="4"/>
        <v>927774</v>
      </c>
      <c r="L21" s="52"/>
    </row>
    <row r="22" spans="1:12" ht="17.25" customHeight="1">
      <c r="A22" s="12" t="s">
        <v>25</v>
      </c>
      <c r="B22" s="13">
        <v>69835</v>
      </c>
      <c r="C22" s="13">
        <v>77824</v>
      </c>
      <c r="D22" s="13">
        <v>91030</v>
      </c>
      <c r="E22" s="13">
        <v>58303</v>
      </c>
      <c r="F22" s="13">
        <v>93395</v>
      </c>
      <c r="G22" s="13">
        <v>198180</v>
      </c>
      <c r="H22" s="13">
        <v>61017</v>
      </c>
      <c r="I22" s="13">
        <v>12591</v>
      </c>
      <c r="J22" s="13">
        <v>35089</v>
      </c>
      <c r="K22" s="11">
        <f t="shared" si="4"/>
        <v>697264</v>
      </c>
      <c r="L22" s="52"/>
    </row>
    <row r="23" spans="1:11" ht="17.25" customHeight="1">
      <c r="A23" s="12" t="s">
        <v>26</v>
      </c>
      <c r="B23" s="13">
        <v>6119</v>
      </c>
      <c r="C23" s="13">
        <v>7981</v>
      </c>
      <c r="D23" s="13">
        <v>8347</v>
      </c>
      <c r="E23" s="13">
        <v>5230</v>
      </c>
      <c r="F23" s="13">
        <v>7011</v>
      </c>
      <c r="G23" s="13">
        <v>12453</v>
      </c>
      <c r="H23" s="13">
        <v>7342</v>
      </c>
      <c r="I23" s="13">
        <v>1494</v>
      </c>
      <c r="J23" s="13">
        <v>2469</v>
      </c>
      <c r="K23" s="11">
        <f t="shared" si="4"/>
        <v>58446</v>
      </c>
    </row>
    <row r="24" spans="1:11" ht="17.25" customHeight="1">
      <c r="A24" s="16" t="s">
        <v>27</v>
      </c>
      <c r="B24" s="13">
        <v>54696</v>
      </c>
      <c r="C24" s="13">
        <v>91894</v>
      </c>
      <c r="D24" s="13">
        <v>107149</v>
      </c>
      <c r="E24" s="13">
        <v>65163</v>
      </c>
      <c r="F24" s="13">
        <v>78337</v>
      </c>
      <c r="G24" s="13">
        <v>96913</v>
      </c>
      <c r="H24" s="13">
        <v>47810</v>
      </c>
      <c r="I24" s="13">
        <v>19557</v>
      </c>
      <c r="J24" s="13">
        <v>46470</v>
      </c>
      <c r="K24" s="11">
        <f t="shared" si="4"/>
        <v>607989</v>
      </c>
    </row>
    <row r="25" spans="1:12" ht="17.25" customHeight="1">
      <c r="A25" s="12" t="s">
        <v>28</v>
      </c>
      <c r="B25" s="13">
        <v>35005</v>
      </c>
      <c r="C25" s="13">
        <v>58812</v>
      </c>
      <c r="D25" s="13">
        <v>68575</v>
      </c>
      <c r="E25" s="13">
        <v>41704</v>
      </c>
      <c r="F25" s="13">
        <v>50136</v>
      </c>
      <c r="G25" s="13">
        <v>62024</v>
      </c>
      <c r="H25" s="13">
        <v>30598</v>
      </c>
      <c r="I25" s="13">
        <v>12516</v>
      </c>
      <c r="J25" s="13">
        <v>29741</v>
      </c>
      <c r="K25" s="11">
        <f t="shared" si="4"/>
        <v>389111</v>
      </c>
      <c r="L25" s="52"/>
    </row>
    <row r="26" spans="1:12" ht="17.25" customHeight="1">
      <c r="A26" s="12" t="s">
        <v>29</v>
      </c>
      <c r="B26" s="13">
        <v>19691</v>
      </c>
      <c r="C26" s="13">
        <v>33082</v>
      </c>
      <c r="D26" s="13">
        <v>38574</v>
      </c>
      <c r="E26" s="13">
        <v>23459</v>
      </c>
      <c r="F26" s="13">
        <v>28201</v>
      </c>
      <c r="G26" s="13">
        <v>34889</v>
      </c>
      <c r="H26" s="13">
        <v>17212</v>
      </c>
      <c r="I26" s="13">
        <v>7041</v>
      </c>
      <c r="J26" s="13">
        <v>16729</v>
      </c>
      <c r="K26" s="11">
        <f t="shared" si="4"/>
        <v>218878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7735</v>
      </c>
      <c r="I27" s="11">
        <v>0</v>
      </c>
      <c r="J27" s="11">
        <v>0</v>
      </c>
      <c r="K27" s="11">
        <f t="shared" si="4"/>
        <v>7735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8824.27</v>
      </c>
      <c r="I35" s="19">
        <v>0</v>
      </c>
      <c r="J35" s="19">
        <v>0</v>
      </c>
      <c r="K35" s="23">
        <f>SUM(B35:J35)</f>
        <v>8824.27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6360.08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39380.280000000006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1486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1482461.9300000002</v>
      </c>
      <c r="C47" s="22">
        <f aca="true" t="shared" si="11" ref="C47:H47">+C48+C57</f>
        <v>2365671.9300000006</v>
      </c>
      <c r="D47" s="22">
        <f t="shared" si="11"/>
        <v>2811415.9699999997</v>
      </c>
      <c r="E47" s="22">
        <f t="shared" si="11"/>
        <v>1591679.71</v>
      </c>
      <c r="F47" s="22">
        <f t="shared" si="11"/>
        <v>2102228.73</v>
      </c>
      <c r="G47" s="22">
        <f t="shared" si="11"/>
        <v>3030287.3200000003</v>
      </c>
      <c r="H47" s="22">
        <f t="shared" si="11"/>
        <v>1588616.52</v>
      </c>
      <c r="I47" s="22">
        <f>+I48+I57</f>
        <v>614265.49</v>
      </c>
      <c r="J47" s="22">
        <f>+J48+J57</f>
        <v>949632.77</v>
      </c>
      <c r="K47" s="22">
        <f>SUM(B47:J47)</f>
        <v>16536260.37</v>
      </c>
    </row>
    <row r="48" spans="1:11" ht="17.25" customHeight="1">
      <c r="A48" s="16" t="s">
        <v>115</v>
      </c>
      <c r="B48" s="23">
        <f>SUM(B49:B56)</f>
        <v>1465345.57</v>
      </c>
      <c r="C48" s="23">
        <f aca="true" t="shared" si="12" ref="C48:J48">SUM(C49:C56)</f>
        <v>2344059.7500000005</v>
      </c>
      <c r="D48" s="23">
        <f t="shared" si="12"/>
        <v>2786585.61</v>
      </c>
      <c r="E48" s="23">
        <f t="shared" si="12"/>
        <v>1571138.8399999999</v>
      </c>
      <c r="F48" s="23">
        <f t="shared" si="12"/>
        <v>2080583.04</v>
      </c>
      <c r="G48" s="23">
        <f t="shared" si="12"/>
        <v>3002840.91</v>
      </c>
      <c r="H48" s="23">
        <f t="shared" si="12"/>
        <v>1570222.06</v>
      </c>
      <c r="I48" s="23">
        <f t="shared" si="12"/>
        <v>614265.49</v>
      </c>
      <c r="J48" s="23">
        <f t="shared" si="12"/>
        <v>936744.27</v>
      </c>
      <c r="K48" s="23">
        <f aca="true" t="shared" si="13" ref="K48:K57">SUM(B48:J48)</f>
        <v>16371785.54</v>
      </c>
    </row>
    <row r="49" spans="1:11" ht="17.25" customHeight="1">
      <c r="A49" s="34" t="s">
        <v>46</v>
      </c>
      <c r="B49" s="23">
        <f aca="true" t="shared" si="14" ref="B49:H49">ROUND(B30*B7,2)</f>
        <v>1463979.37</v>
      </c>
      <c r="C49" s="23">
        <f t="shared" si="14"/>
        <v>2336993.89</v>
      </c>
      <c r="D49" s="23">
        <f t="shared" si="14"/>
        <v>2784430.48</v>
      </c>
      <c r="E49" s="23">
        <f t="shared" si="14"/>
        <v>1570247.76</v>
      </c>
      <c r="F49" s="23">
        <f t="shared" si="14"/>
        <v>2078875.95</v>
      </c>
      <c r="G49" s="23">
        <f t="shared" si="14"/>
        <v>3000387.02</v>
      </c>
      <c r="H49" s="23">
        <f t="shared" si="14"/>
        <v>1560344.66</v>
      </c>
      <c r="I49" s="23">
        <f>ROUND(I30*I7,2)</f>
        <v>613199.77</v>
      </c>
      <c r="J49" s="23">
        <f>ROUND(J30*J7,2)</f>
        <v>934527.23</v>
      </c>
      <c r="K49" s="23">
        <f t="shared" si="13"/>
        <v>16342986.129999999</v>
      </c>
    </row>
    <row r="50" spans="1:11" ht="17.25" customHeight="1">
      <c r="A50" s="34" t="s">
        <v>47</v>
      </c>
      <c r="B50" s="19">
        <v>0</v>
      </c>
      <c r="C50" s="23">
        <f>ROUND(C31*C7,2)</f>
        <v>5194.7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5194.7</v>
      </c>
    </row>
    <row r="51" spans="1:11" ht="17.25" customHeight="1">
      <c r="A51" s="67" t="s">
        <v>108</v>
      </c>
      <c r="B51" s="68">
        <f aca="true" t="shared" si="15" ref="B51:H51">ROUND(B32*B7,2)</f>
        <v>-2725.48</v>
      </c>
      <c r="C51" s="68">
        <f t="shared" si="15"/>
        <v>-3902.56</v>
      </c>
      <c r="D51" s="68">
        <f t="shared" si="15"/>
        <v>-4204.95</v>
      </c>
      <c r="E51" s="68">
        <f t="shared" si="15"/>
        <v>-2554.32</v>
      </c>
      <c r="F51" s="68">
        <f t="shared" si="15"/>
        <v>-3574.43</v>
      </c>
      <c r="G51" s="68">
        <f t="shared" si="15"/>
        <v>-4976.19</v>
      </c>
      <c r="H51" s="68">
        <f t="shared" si="15"/>
        <v>-2661.91</v>
      </c>
      <c r="I51" s="19">
        <v>0</v>
      </c>
      <c r="J51" s="19">
        <v>0</v>
      </c>
      <c r="K51" s="68">
        <f>SUM(B51:J51)</f>
        <v>-24599.839999999997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8824.27</v>
      </c>
      <c r="I53" s="31">
        <f>+I35</f>
        <v>0</v>
      </c>
      <c r="J53" s="31">
        <f>+J35</f>
        <v>0</v>
      </c>
      <c r="K53" s="23">
        <f t="shared" si="13"/>
        <v>8824.27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-292589.42</v>
      </c>
      <c r="C61" s="35">
        <f t="shared" si="16"/>
        <v>-255802.34</v>
      </c>
      <c r="D61" s="35">
        <f t="shared" si="16"/>
        <v>-262603.71</v>
      </c>
      <c r="E61" s="35">
        <f t="shared" si="16"/>
        <v>-377693.88</v>
      </c>
      <c r="F61" s="35">
        <f t="shared" si="16"/>
        <v>-319197.75</v>
      </c>
      <c r="G61" s="35">
        <f t="shared" si="16"/>
        <v>-361757.06</v>
      </c>
      <c r="H61" s="35">
        <f t="shared" si="16"/>
        <v>-128739.07</v>
      </c>
      <c r="I61" s="35">
        <f t="shared" si="16"/>
        <v>-96291.32</v>
      </c>
      <c r="J61" s="35">
        <f t="shared" si="16"/>
        <v>-94544.13</v>
      </c>
      <c r="K61" s="35">
        <f>SUM(B61:J61)</f>
        <v>-2189218.68</v>
      </c>
    </row>
    <row r="62" spans="1:11" ht="18.75" customHeight="1">
      <c r="A62" s="16" t="s">
        <v>77</v>
      </c>
      <c r="B62" s="35">
        <f aca="true" t="shared" si="17" ref="B62:J62">B63+B64+B65+B66+B67+B68</f>
        <v>-278480.36</v>
      </c>
      <c r="C62" s="35">
        <f t="shared" si="17"/>
        <v>-235206.43</v>
      </c>
      <c r="D62" s="35">
        <f t="shared" si="17"/>
        <v>-242162.25</v>
      </c>
      <c r="E62" s="35">
        <f t="shared" si="17"/>
        <v>-350904.94</v>
      </c>
      <c r="F62" s="35">
        <f t="shared" si="17"/>
        <v>-300158.12</v>
      </c>
      <c r="G62" s="35">
        <f t="shared" si="17"/>
        <v>-333312.21</v>
      </c>
      <c r="H62" s="35">
        <f t="shared" si="17"/>
        <v>-197366</v>
      </c>
      <c r="I62" s="35">
        <f t="shared" si="17"/>
        <v>-36536.5</v>
      </c>
      <c r="J62" s="35">
        <f t="shared" si="17"/>
        <v>-67455.5</v>
      </c>
      <c r="K62" s="35">
        <f aca="true" t="shared" si="18" ref="K62:K98">SUM(B62:J62)</f>
        <v>-2041582.31</v>
      </c>
    </row>
    <row r="63" spans="1:11" ht="18.75" customHeight="1">
      <c r="A63" s="12" t="s">
        <v>78</v>
      </c>
      <c r="B63" s="35">
        <f>-ROUND(B9*$D$3,2)</f>
        <v>-145019</v>
      </c>
      <c r="C63" s="35">
        <f aca="true" t="shared" si="19" ref="C63:J63">-ROUND(C9*$D$3,2)</f>
        <v>-225736</v>
      </c>
      <c r="D63" s="35">
        <f t="shared" si="19"/>
        <v>-197004.5</v>
      </c>
      <c r="E63" s="35">
        <f t="shared" si="19"/>
        <v>-157384.5</v>
      </c>
      <c r="F63" s="35">
        <f t="shared" si="19"/>
        <v>-175609</v>
      </c>
      <c r="G63" s="35">
        <f t="shared" si="19"/>
        <v>-233730</v>
      </c>
      <c r="H63" s="35">
        <f t="shared" si="19"/>
        <v>-197316</v>
      </c>
      <c r="I63" s="35">
        <f t="shared" si="19"/>
        <v>-36536.5</v>
      </c>
      <c r="J63" s="35">
        <f t="shared" si="19"/>
        <v>-67455.5</v>
      </c>
      <c r="K63" s="35">
        <f t="shared" si="18"/>
        <v>-1435791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-1155</v>
      </c>
      <c r="C65" s="35">
        <v>-350</v>
      </c>
      <c r="D65" s="35">
        <v>-504</v>
      </c>
      <c r="E65" s="35">
        <v>-1141</v>
      </c>
      <c r="F65" s="35">
        <v>-633.5</v>
      </c>
      <c r="G65" s="35">
        <v>-476</v>
      </c>
      <c r="H65" s="19">
        <v>0</v>
      </c>
      <c r="I65" s="19">
        <v>0</v>
      </c>
      <c r="J65" s="19">
        <v>0</v>
      </c>
      <c r="K65" s="35">
        <f t="shared" si="18"/>
        <v>-4259.5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47">
        <v>-132306.36</v>
      </c>
      <c r="C67" s="47">
        <v>-9120.43</v>
      </c>
      <c r="D67" s="47">
        <v>-44653.75</v>
      </c>
      <c r="E67" s="47">
        <v>-192289.44</v>
      </c>
      <c r="F67" s="47">
        <v>-123915.62</v>
      </c>
      <c r="G67" s="47">
        <v>-99106.21</v>
      </c>
      <c r="H67" s="47">
        <v>-50</v>
      </c>
      <c r="I67" s="19">
        <v>0</v>
      </c>
      <c r="J67" s="19">
        <v>0</v>
      </c>
      <c r="K67" s="35">
        <f t="shared" si="18"/>
        <v>-601441.8099999999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-26788.940000000002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-59754.82</v>
      </c>
      <c r="J69" s="35">
        <f t="shared" si="20"/>
        <v>-27088.63</v>
      </c>
      <c r="K69" s="35">
        <f t="shared" si="18"/>
        <v>-230185.77000000002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-13210.94</v>
      </c>
      <c r="F93" s="19">
        <v>0</v>
      </c>
      <c r="G93" s="19">
        <v>0</v>
      </c>
      <c r="H93" s="19">
        <v>0</v>
      </c>
      <c r="I93" s="48">
        <v>-7739.75</v>
      </c>
      <c r="J93" s="48">
        <v>-16998.43</v>
      </c>
      <c r="K93" s="48">
        <f t="shared" si="18"/>
        <v>-37949.12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48">
        <v>82549.4</v>
      </c>
      <c r="I98" s="19">
        <v>0</v>
      </c>
      <c r="J98" s="19">
        <v>0</v>
      </c>
      <c r="K98" s="48">
        <f t="shared" si="18"/>
        <v>82549.4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1189872.51</v>
      </c>
      <c r="C101" s="24">
        <f t="shared" si="21"/>
        <v>2109869.5900000003</v>
      </c>
      <c r="D101" s="24">
        <f t="shared" si="21"/>
        <v>2548812.26</v>
      </c>
      <c r="E101" s="24">
        <f t="shared" si="21"/>
        <v>1213985.83</v>
      </c>
      <c r="F101" s="24">
        <f t="shared" si="21"/>
        <v>1783030.98</v>
      </c>
      <c r="G101" s="24">
        <f t="shared" si="21"/>
        <v>2668530.2600000002</v>
      </c>
      <c r="H101" s="24">
        <f t="shared" si="21"/>
        <v>1459877.45</v>
      </c>
      <c r="I101" s="24">
        <f>+I102+I103</f>
        <v>517974.17</v>
      </c>
      <c r="J101" s="24">
        <f>+J102+J103</f>
        <v>855088.64</v>
      </c>
      <c r="K101" s="48">
        <f>SUM(B101:J101)</f>
        <v>14347041.69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1172756.15</v>
      </c>
      <c r="C102" s="24">
        <f t="shared" si="22"/>
        <v>2088257.4100000004</v>
      </c>
      <c r="D102" s="24">
        <f t="shared" si="22"/>
        <v>2523981.9</v>
      </c>
      <c r="E102" s="24">
        <f t="shared" si="22"/>
        <v>1193444.96</v>
      </c>
      <c r="F102" s="24">
        <f t="shared" si="22"/>
        <v>1761385.29</v>
      </c>
      <c r="G102" s="24">
        <f t="shared" si="22"/>
        <v>2641083.85</v>
      </c>
      <c r="H102" s="24">
        <f t="shared" si="22"/>
        <v>1441482.99</v>
      </c>
      <c r="I102" s="24">
        <f t="shared" si="22"/>
        <v>517974.17</v>
      </c>
      <c r="J102" s="24">
        <f t="shared" si="22"/>
        <v>842200.14</v>
      </c>
      <c r="K102" s="48">
        <f>SUM(B102:J102)</f>
        <v>14182566.860000001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14347041.680000003</v>
      </c>
      <c r="L109" s="54"/>
    </row>
    <row r="110" spans="1:11" ht="18.75" customHeight="1">
      <c r="A110" s="26" t="s">
        <v>73</v>
      </c>
      <c r="B110" s="27">
        <v>176526.67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176526.67</v>
      </c>
    </row>
    <row r="111" spans="1:11" ht="18.75" customHeight="1">
      <c r="A111" s="26" t="s">
        <v>74</v>
      </c>
      <c r="B111" s="27">
        <v>1013345.84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1013345.84</v>
      </c>
    </row>
    <row r="112" spans="1:11" ht="18.75" customHeight="1">
      <c r="A112" s="26" t="s">
        <v>75</v>
      </c>
      <c r="B112" s="40">
        <v>0</v>
      </c>
      <c r="C112" s="27">
        <f>+C101</f>
        <v>2109869.5900000003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2109869.5900000003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2548812.26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2548812.26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1213985.83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1213985.83</v>
      </c>
    </row>
    <row r="115" spans="1:11" ht="18.75" customHeight="1">
      <c r="A115" s="69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352883.19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352883.19</v>
      </c>
    </row>
    <row r="116" spans="1:11" ht="18.75" customHeight="1">
      <c r="A116" s="69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663189.85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663189.85</v>
      </c>
    </row>
    <row r="117" spans="1:11" ht="18.75" customHeight="1">
      <c r="A117" s="69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85477.97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85477.97</v>
      </c>
    </row>
    <row r="118" spans="1:11" ht="18.75" customHeight="1">
      <c r="A118" s="69" t="s">
        <v>119</v>
      </c>
      <c r="B118" s="71">
        <v>0</v>
      </c>
      <c r="C118" s="71">
        <v>0</v>
      </c>
      <c r="D118" s="71">
        <v>0</v>
      </c>
      <c r="E118" s="71">
        <v>0</v>
      </c>
      <c r="F118" s="72">
        <v>681479.97</v>
      </c>
      <c r="G118" s="71">
        <v>0</v>
      </c>
      <c r="H118" s="71">
        <v>0</v>
      </c>
      <c r="I118" s="71">
        <v>0</v>
      </c>
      <c r="J118" s="71">
        <v>0</v>
      </c>
      <c r="K118" s="72">
        <f t="shared" si="24"/>
        <v>681479.97</v>
      </c>
    </row>
    <row r="119" spans="1:11" ht="18.75" customHeight="1">
      <c r="A119" s="69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796567.29</v>
      </c>
      <c r="H119" s="40">
        <v>0</v>
      </c>
      <c r="I119" s="40">
        <v>0</v>
      </c>
      <c r="J119" s="40">
        <v>0</v>
      </c>
      <c r="K119" s="41">
        <f t="shared" si="24"/>
        <v>796567.29</v>
      </c>
    </row>
    <row r="120" spans="1:11" ht="18.75" customHeight="1">
      <c r="A120" s="69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61271.88</v>
      </c>
      <c r="H120" s="40">
        <v>0</v>
      </c>
      <c r="I120" s="40">
        <v>0</v>
      </c>
      <c r="J120" s="40">
        <v>0</v>
      </c>
      <c r="K120" s="41">
        <f t="shared" si="24"/>
        <v>61271.88</v>
      </c>
    </row>
    <row r="121" spans="1:11" ht="18.75" customHeight="1">
      <c r="A121" s="69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38523.49</v>
      </c>
      <c r="H121" s="40">
        <v>0</v>
      </c>
      <c r="I121" s="40">
        <v>0</v>
      </c>
      <c r="J121" s="40">
        <v>0</v>
      </c>
      <c r="K121" s="41">
        <f t="shared" si="24"/>
        <v>38523.49</v>
      </c>
    </row>
    <row r="122" spans="1:11" ht="18.75" customHeight="1">
      <c r="A122" s="69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419398.59</v>
      </c>
      <c r="H122" s="40">
        <v>0</v>
      </c>
      <c r="I122" s="40">
        <v>0</v>
      </c>
      <c r="J122" s="40">
        <v>0</v>
      </c>
      <c r="K122" s="41">
        <f t="shared" si="24"/>
        <v>419398.59</v>
      </c>
    </row>
    <row r="123" spans="1:11" ht="18.75" customHeight="1">
      <c r="A123" s="69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1352769</v>
      </c>
      <c r="H123" s="40">
        <v>0</v>
      </c>
      <c r="I123" s="40">
        <v>0</v>
      </c>
      <c r="J123" s="40">
        <v>0</v>
      </c>
      <c r="K123" s="41">
        <f t="shared" si="24"/>
        <v>1352769</v>
      </c>
    </row>
    <row r="124" spans="1:11" ht="18.75" customHeight="1">
      <c r="A124" s="69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548241.4</v>
      </c>
      <c r="I124" s="40">
        <v>0</v>
      </c>
      <c r="J124" s="40">
        <v>0</v>
      </c>
      <c r="K124" s="41">
        <f t="shared" si="24"/>
        <v>548241.4</v>
      </c>
    </row>
    <row r="125" spans="1:11" ht="18.75" customHeight="1">
      <c r="A125" s="69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911636.05</v>
      </c>
      <c r="I125" s="40">
        <v>0</v>
      </c>
      <c r="J125" s="40">
        <v>0</v>
      </c>
      <c r="K125" s="41">
        <f t="shared" si="24"/>
        <v>911636.05</v>
      </c>
    </row>
    <row r="126" spans="1:11" ht="18.75" customHeight="1">
      <c r="A126" s="69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517974.17</v>
      </c>
      <c r="J126" s="40">
        <v>0</v>
      </c>
      <c r="K126" s="41">
        <f t="shared" si="24"/>
        <v>517974.17</v>
      </c>
    </row>
    <row r="127" spans="1:11" ht="18.75" customHeight="1">
      <c r="A127" s="70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855088.64</v>
      </c>
      <c r="K127" s="44">
        <f t="shared" si="24"/>
        <v>855088.64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82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2015-12-10T12:05:55Z</dcterms:modified>
  <cp:category/>
  <cp:version/>
  <cp:contentType/>
  <cp:contentStatus/>
</cp:coreProperties>
</file>