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<sst xmlns="http://schemas.openxmlformats.org/spreadsheetml/2006/main" count="126" uniqueCount="126">
  <si>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</si>
  <si>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</si>
  <si>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</si>
  <si>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</si>
  <si>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</si>
  <si>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</si>
  <si>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</si>
  <si>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</si>
  <si>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</si>
  <si>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</si>
  <si>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</si>
  <si>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</si>
  <si>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</si>
  <si>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</si>
  <si>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</si>
  <si>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</si>
  <si>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</si>
  <si>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</si>
  <si>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</si>
  <si>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</si>
  <si>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</si>
  <si>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</si>
  <si>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</si>
  <si>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</si>
  <si>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</si>
  <si>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</si>
  <si>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</si>
  <si>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</si>
  <si>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</si>
  <si>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</si>
  <si>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</si>
  <si>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</si>
  <si>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</si>
  <si>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</si>
  <si>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</si>
  <si>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</si>
  <si>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</si>
  <si>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</si>
  <si>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</si>
  <si>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</si>
  <si>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</si>
  <si>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</si>
  <si>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</si>
  <si>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</si>
  <si>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</si>
  <si>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</si>
  <si>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</si>
  <si>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</si>
  <si>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</si>
  <si>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</si>
  <si>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</si>
  <si>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</si>
  <si>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</si>
  <si>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</si>
  <si>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</si>
  <si>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</si>
  <si>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</si>
  <si>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</si>
  <si>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</si>
  <si>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</si>
  <si>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</si>
  <si>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</si>
  <si>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</si>
  <si>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</si>
  <si>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</si>
  <si>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</si>
  <si>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</si>
  <si>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</si>
  <si>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</si>
  <si>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</si>
  <si>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</si>
  <si>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</si>
  <si>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</si>
  <si>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</si>
  <si>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</si>
  <si>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</si>
  <si>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</si>
  <si>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</si>
  <si>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</si>
  <si>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</si>
  <si>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</si>
  <si>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</si>
  <si>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</si>
  <si>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</si>
  <si>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</si>
  <si>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</si>
  <si>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</si>
  <si>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</si>
  <si>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</si>
  <si>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</si>
  <si>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</si>
  <si>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</si>
  <si>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</si>
  <si>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</si>
  <si>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</si>
  <si>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</si>
  <si>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</si>
  <si>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</si>
  <si>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</si>
  <si>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</si>
  <si>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</si>
  <si>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</si>
  <si>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</si>
  <si>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</si>
  <si>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</si>
  <si>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</si>
  <si>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</si>
  <si>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</si>
  <si>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</si>
  <si>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</si>
  <si>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</si>
  <si>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</si>
  <si>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</si>
  <si>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</si>
  <si>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</si>
  <si>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</si>
  <si>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</si>
  <si>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</si>
  <si>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</si>
  <si>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</si>
  <si>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</si>
  <si>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</si>
  <si>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</si>
  <si>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</si>
  <si>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</si>
  <si>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29/04/15 - VENCIMENTO 07/05/15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</si>
</sst>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617550</v>
      </c>
      <c r="C7" s="9">
        <f t="shared" si="0"/>
        <v>814531</v>
      </c>
      <c r="D7" s="9">
        <f t="shared" si="0"/>
        <v>844121</v>
      </c>
      <c r="E7" s="9">
        <f t="shared" si="0"/>
        <v>566186</v>
      </c>
      <c r="F7" s="9">
        <f t="shared" si="0"/>
        <v>762684</v>
      </c>
      <c r="G7" s="9">
        <f t="shared" si="0"/>
        <v>1262975</v>
      </c>
      <c r="H7" s="9">
        <f t="shared" si="0"/>
        <v>588901</v>
      </c>
      <c r="I7" s="9">
        <f t="shared" si="0"/>
        <v>129647</v>
      </c>
      <c r="J7" s="9">
        <f t="shared" si="0"/>
        <v>319947</v>
      </c>
      <c r="K7" s="9">
        <f t="shared" si="0"/>
        <v>5906542</v>
      </c>
      <c r="L7" s="52"/>
    </row>
    <row r="8" spans="1:11" ht="17.25" customHeight="1">
      <c r="A8" s="10" t="s">
        <v>103</v>
      </c>
      <c r="B8" s="11">
        <f>B9+B12+B16</f>
        <v>374028</v>
      </c>
      <c r="C8" s="11">
        <f aca="true" t="shared" si="1" ref="C8:J8">C9+C12+C16</f>
        <v>504059</v>
      </c>
      <c r="D8" s="11">
        <f t="shared" si="1"/>
        <v>491689</v>
      </c>
      <c r="E8" s="11">
        <f t="shared" si="1"/>
        <v>344380</v>
      </c>
      <c r="F8" s="11">
        <f t="shared" si="1"/>
        <v>440082</v>
      </c>
      <c r="G8" s="11">
        <f t="shared" si="1"/>
        <v>709577</v>
      </c>
      <c r="H8" s="11">
        <f t="shared" si="1"/>
        <v>372574</v>
      </c>
      <c r="I8" s="11">
        <f t="shared" si="1"/>
        <v>72780</v>
      </c>
      <c r="J8" s="11">
        <f t="shared" si="1"/>
        <v>185626</v>
      </c>
      <c r="K8" s="11">
        <f>SUM(B8:J8)</f>
        <v>3494795</v>
      </c>
    </row>
    <row r="9" spans="1:11" ht="17.25" customHeight="1">
      <c r="A9" s="15" t="s">
        <v>17</v>
      </c>
      <c r="B9" s="13">
        <f>+B10+B11</f>
        <v>45292</v>
      </c>
      <c r="C9" s="13">
        <f aca="true" t="shared" si="2" ref="C9:J9">+C10+C11</f>
        <v>63899</v>
      </c>
      <c r="D9" s="13">
        <f t="shared" si="2"/>
        <v>55537</v>
      </c>
      <c r="E9" s="13">
        <f t="shared" si="2"/>
        <v>41730</v>
      </c>
      <c r="F9" s="13">
        <f t="shared" si="2"/>
        <v>47223</v>
      </c>
      <c r="G9" s="13">
        <f t="shared" si="2"/>
        <v>59990</v>
      </c>
      <c r="H9" s="13">
        <f t="shared" si="2"/>
        <v>57584</v>
      </c>
      <c r="I9" s="13">
        <f t="shared" si="2"/>
        <v>10434</v>
      </c>
      <c r="J9" s="13">
        <f t="shared" si="2"/>
        <v>18299</v>
      </c>
      <c r="K9" s="11">
        <f>SUM(B9:J9)</f>
        <v>399988</v>
      </c>
    </row>
    <row r="10" spans="1:11" ht="17.25" customHeight="1">
      <c r="A10" s="29" t="s">
        <v>18</v>
      </c>
      <c r="B10" s="13">
        <v>45292</v>
      </c>
      <c r="C10" s="13">
        <v>63899</v>
      </c>
      <c r="D10" s="13">
        <v>55537</v>
      </c>
      <c r="E10" s="13">
        <v>41730</v>
      </c>
      <c r="F10" s="13">
        <v>47223</v>
      </c>
      <c r="G10" s="13">
        <v>59990</v>
      </c>
      <c r="H10" s="13">
        <v>57584</v>
      </c>
      <c r="I10" s="13">
        <v>10434</v>
      </c>
      <c r="J10" s="13">
        <v>18299</v>
      </c>
      <c r="K10" s="11">
        <f>SUM(B10:J10)</f>
        <v>399988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276054</v>
      </c>
      <c r="C12" s="17">
        <f t="shared" si="3"/>
        <v>368795</v>
      </c>
      <c r="D12" s="17">
        <f t="shared" si="3"/>
        <v>369353</v>
      </c>
      <c r="E12" s="17">
        <f t="shared" si="3"/>
        <v>258249</v>
      </c>
      <c r="F12" s="17">
        <f t="shared" si="3"/>
        <v>333685</v>
      </c>
      <c r="G12" s="17">
        <f t="shared" si="3"/>
        <v>561428</v>
      </c>
      <c r="H12" s="17">
        <f t="shared" si="3"/>
        <v>271420</v>
      </c>
      <c r="I12" s="17">
        <f t="shared" si="3"/>
        <v>51480</v>
      </c>
      <c r="J12" s="17">
        <f t="shared" si="3"/>
        <v>140743</v>
      </c>
      <c r="K12" s="11">
        <f aca="true" t="shared" si="4" ref="K12:K27">SUM(B12:J12)</f>
        <v>2631207</v>
      </c>
    </row>
    <row r="13" spans="1:13" ht="17.25" customHeight="1">
      <c r="A13" s="14" t="s">
        <v>20</v>
      </c>
      <c r="B13" s="13">
        <v>137785</v>
      </c>
      <c r="C13" s="13">
        <v>193587</v>
      </c>
      <c r="D13" s="13">
        <v>198365</v>
      </c>
      <c r="E13" s="13">
        <v>135092</v>
      </c>
      <c r="F13" s="13">
        <v>175854</v>
      </c>
      <c r="G13" s="13">
        <v>281147</v>
      </c>
      <c r="H13" s="13">
        <v>131449</v>
      </c>
      <c r="I13" s="13">
        <v>28752</v>
      </c>
      <c r="J13" s="13">
        <v>76403</v>
      </c>
      <c r="K13" s="11">
        <f t="shared" si="4"/>
        <v>1358434</v>
      </c>
      <c r="L13" s="52"/>
      <c r="M13" s="53"/>
    </row>
    <row r="14" spans="1:12" ht="17.25" customHeight="1">
      <c r="A14" s="14" t="s">
        <v>21</v>
      </c>
      <c r="B14" s="13">
        <v>121538</v>
      </c>
      <c r="C14" s="13">
        <v>150441</v>
      </c>
      <c r="D14" s="13">
        <v>148011</v>
      </c>
      <c r="E14" s="13">
        <v>107225</v>
      </c>
      <c r="F14" s="13">
        <v>139427</v>
      </c>
      <c r="G14" s="13">
        <v>253278</v>
      </c>
      <c r="H14" s="13">
        <v>118910</v>
      </c>
      <c r="I14" s="13">
        <v>18535</v>
      </c>
      <c r="J14" s="13">
        <v>56889</v>
      </c>
      <c r="K14" s="11">
        <f t="shared" si="4"/>
        <v>1114254</v>
      </c>
      <c r="L14" s="52"/>
    </row>
    <row r="15" spans="1:11" ht="17.25" customHeight="1">
      <c r="A15" s="14" t="s">
        <v>22</v>
      </c>
      <c r="B15" s="13">
        <v>16731</v>
      </c>
      <c r="C15" s="13">
        <v>24767</v>
      </c>
      <c r="D15" s="13">
        <v>22977</v>
      </c>
      <c r="E15" s="13">
        <v>15932</v>
      </c>
      <c r="F15" s="13">
        <v>18404</v>
      </c>
      <c r="G15" s="13">
        <v>27003</v>
      </c>
      <c r="H15" s="13">
        <v>21061</v>
      </c>
      <c r="I15" s="13">
        <v>4193</v>
      </c>
      <c r="J15" s="13">
        <v>7451</v>
      </c>
      <c r="K15" s="11">
        <f t="shared" si="4"/>
        <v>158519</v>
      </c>
    </row>
    <row r="16" spans="1:11" ht="17.25" customHeight="1">
      <c r="A16" s="15" t="s">
        <v>99</v>
      </c>
      <c r="B16" s="13">
        <f>B17+B18+B19</f>
        <v>52682</v>
      </c>
      <c r="C16" s="13">
        <f aca="true" t="shared" si="5" ref="C16:J16">C17+C18+C19</f>
        <v>71365</v>
      </c>
      <c r="D16" s="13">
        <f t="shared" si="5"/>
        <v>66799</v>
      </c>
      <c r="E16" s="13">
        <f t="shared" si="5"/>
        <v>44401</v>
      </c>
      <c r="F16" s="13">
        <f t="shared" si="5"/>
        <v>59174</v>
      </c>
      <c r="G16" s="13">
        <f t="shared" si="5"/>
        <v>88159</v>
      </c>
      <c r="H16" s="13">
        <f t="shared" si="5"/>
        <v>43570</v>
      </c>
      <c r="I16" s="13">
        <f t="shared" si="5"/>
        <v>10866</v>
      </c>
      <c r="J16" s="13">
        <f t="shared" si="5"/>
        <v>26584</v>
      </c>
      <c r="K16" s="11">
        <f t="shared" si="4"/>
        <v>463600</v>
      </c>
    </row>
    <row r="17" spans="1:11" ht="17.25" customHeight="1">
      <c r="A17" s="14" t="s">
        <v>100</v>
      </c>
      <c r="B17" s="13">
        <v>10134</v>
      </c>
      <c r="C17" s="13">
        <v>13838</v>
      </c>
      <c r="D17" s="13">
        <v>12422</v>
      </c>
      <c r="E17" s="13">
        <v>9436</v>
      </c>
      <c r="F17" s="13">
        <v>13207</v>
      </c>
      <c r="G17" s="13">
        <v>21759</v>
      </c>
      <c r="H17" s="13">
        <v>11016</v>
      </c>
      <c r="I17" s="13">
        <v>2275</v>
      </c>
      <c r="J17" s="13">
        <v>4792</v>
      </c>
      <c r="K17" s="11">
        <f t="shared" si="4"/>
        <v>98879</v>
      </c>
    </row>
    <row r="18" spans="1:11" ht="17.25" customHeight="1">
      <c r="A18" s="14" t="s">
        <v>101</v>
      </c>
      <c r="B18" s="13">
        <v>1735</v>
      </c>
      <c r="C18" s="13">
        <v>2055</v>
      </c>
      <c r="D18" s="13">
        <v>2225</v>
      </c>
      <c r="E18" s="13">
        <v>1807</v>
      </c>
      <c r="F18" s="13">
        <v>2132</v>
      </c>
      <c r="G18" s="13">
        <v>4323</v>
      </c>
      <c r="H18" s="13">
        <v>1540</v>
      </c>
      <c r="I18" s="13">
        <v>366</v>
      </c>
      <c r="J18" s="13">
        <v>812</v>
      </c>
      <c r="K18" s="11">
        <f t="shared" si="4"/>
        <v>16995</v>
      </c>
    </row>
    <row r="19" spans="1:11" ht="17.25" customHeight="1">
      <c r="A19" s="14" t="s">
        <v>102</v>
      </c>
      <c r="B19" s="13">
        <v>40813</v>
      </c>
      <c r="C19" s="13">
        <v>55472</v>
      </c>
      <c r="D19" s="13">
        <v>52152</v>
      </c>
      <c r="E19" s="13">
        <v>33158</v>
      </c>
      <c r="F19" s="13">
        <v>43835</v>
      </c>
      <c r="G19" s="13">
        <v>62077</v>
      </c>
      <c r="H19" s="13">
        <v>31014</v>
      </c>
      <c r="I19" s="13">
        <v>8225</v>
      </c>
      <c r="J19" s="13">
        <v>20980</v>
      </c>
      <c r="K19" s="11">
        <f t="shared" si="4"/>
        <v>347726</v>
      </c>
    </row>
    <row r="20" spans="1:11" ht="17.25" customHeight="1">
      <c r="A20" s="16" t="s">
        <v>23</v>
      </c>
      <c r="B20" s="11">
        <f>+B21+B22+B23</f>
        <v>188023</v>
      </c>
      <c r="C20" s="11">
        <f aca="true" t="shared" si="6" ref="C20:J20">+C21+C22+C23</f>
        <v>221648</v>
      </c>
      <c r="D20" s="11">
        <f t="shared" si="6"/>
        <v>252121</v>
      </c>
      <c r="E20" s="11">
        <f t="shared" si="6"/>
        <v>160622</v>
      </c>
      <c r="F20" s="11">
        <f t="shared" si="6"/>
        <v>249109</v>
      </c>
      <c r="G20" s="11">
        <f t="shared" si="6"/>
        <v>463228</v>
      </c>
      <c r="H20" s="11">
        <f t="shared" si="6"/>
        <v>163066</v>
      </c>
      <c r="I20" s="11">
        <f t="shared" si="6"/>
        <v>38827</v>
      </c>
      <c r="J20" s="11">
        <f t="shared" si="6"/>
        <v>91287</v>
      </c>
      <c r="K20" s="11">
        <f t="shared" si="4"/>
        <v>1827931</v>
      </c>
    </row>
    <row r="21" spans="1:12" ht="17.25" customHeight="1">
      <c r="A21" s="12" t="s">
        <v>24</v>
      </c>
      <c r="B21" s="13">
        <v>106710</v>
      </c>
      <c r="C21" s="13">
        <v>136368</v>
      </c>
      <c r="D21" s="13">
        <v>154812</v>
      </c>
      <c r="E21" s="13">
        <v>97299</v>
      </c>
      <c r="F21" s="13">
        <v>149562</v>
      </c>
      <c r="G21" s="13">
        <v>259573</v>
      </c>
      <c r="H21" s="13">
        <v>97077</v>
      </c>
      <c r="I21" s="13">
        <v>24705</v>
      </c>
      <c r="J21" s="13">
        <v>55574</v>
      </c>
      <c r="K21" s="11">
        <f t="shared" si="4"/>
        <v>1081680</v>
      </c>
      <c r="L21" s="52"/>
    </row>
    <row r="22" spans="1:12" ht="17.25" customHeight="1">
      <c r="A22" s="12" t="s">
        <v>25</v>
      </c>
      <c r="B22" s="13">
        <v>73071</v>
      </c>
      <c r="C22" s="13">
        <v>75062</v>
      </c>
      <c r="D22" s="13">
        <v>86055</v>
      </c>
      <c r="E22" s="13">
        <v>56853</v>
      </c>
      <c r="F22" s="13">
        <v>90076</v>
      </c>
      <c r="G22" s="13">
        <v>187928</v>
      </c>
      <c r="H22" s="13">
        <v>57906</v>
      </c>
      <c r="I22" s="13">
        <v>12240</v>
      </c>
      <c r="J22" s="13">
        <v>31944</v>
      </c>
      <c r="K22" s="11">
        <f t="shared" si="4"/>
        <v>671135</v>
      </c>
      <c r="L22" s="52"/>
    </row>
    <row r="23" spans="1:11" ht="17.25" customHeight="1">
      <c r="A23" s="12" t="s">
        <v>26</v>
      </c>
      <c r="B23" s="13">
        <v>8242</v>
      </c>
      <c r="C23" s="13">
        <v>10218</v>
      </c>
      <c r="D23" s="13">
        <v>11254</v>
      </c>
      <c r="E23" s="13">
        <v>6470</v>
      </c>
      <c r="F23" s="13">
        <v>9471</v>
      </c>
      <c r="G23" s="13">
        <v>15727</v>
      </c>
      <c r="H23" s="13">
        <v>8083</v>
      </c>
      <c r="I23" s="13">
        <v>1882</v>
      </c>
      <c r="J23" s="13">
        <v>3769</v>
      </c>
      <c r="K23" s="11">
        <f t="shared" si="4"/>
        <v>75116</v>
      </c>
    </row>
    <row r="24" spans="1:11" ht="17.25" customHeight="1">
      <c r="A24" s="16" t="s">
        <v>27</v>
      </c>
      <c r="B24" s="13">
        <v>55499</v>
      </c>
      <c r="C24" s="13">
        <v>88824</v>
      </c>
      <c r="D24" s="13">
        <v>100311</v>
      </c>
      <c r="E24" s="13">
        <v>61184</v>
      </c>
      <c r="F24" s="13">
        <v>73493</v>
      </c>
      <c r="G24" s="13">
        <v>90170</v>
      </c>
      <c r="H24" s="13">
        <v>44860</v>
      </c>
      <c r="I24" s="13">
        <v>18040</v>
      </c>
      <c r="J24" s="13">
        <v>43034</v>
      </c>
      <c r="K24" s="11">
        <f t="shared" si="4"/>
        <v>575415</v>
      </c>
    </row>
    <row r="25" spans="1:12" ht="17.25" customHeight="1">
      <c r="A25" s="12" t="s">
        <v>28</v>
      </c>
      <c r="B25" s="13">
        <v>35519</v>
      </c>
      <c r="C25" s="13">
        <v>56847</v>
      </c>
      <c r="D25" s="13">
        <v>64199</v>
      </c>
      <c r="E25" s="13">
        <v>39158</v>
      </c>
      <c r="F25" s="13">
        <v>47036</v>
      </c>
      <c r="G25" s="13">
        <v>57709</v>
      </c>
      <c r="H25" s="13">
        <v>28710</v>
      </c>
      <c r="I25" s="13">
        <v>11546</v>
      </c>
      <c r="J25" s="13">
        <v>27542</v>
      </c>
      <c r="K25" s="11">
        <f t="shared" si="4"/>
        <v>368266</v>
      </c>
      <c r="L25" s="52"/>
    </row>
    <row r="26" spans="1:12" ht="17.25" customHeight="1">
      <c r="A26" s="12" t="s">
        <v>29</v>
      </c>
      <c r="B26" s="13">
        <v>19980</v>
      </c>
      <c r="C26" s="13">
        <v>31977</v>
      </c>
      <c r="D26" s="13">
        <v>36112</v>
      </c>
      <c r="E26" s="13">
        <v>22026</v>
      </c>
      <c r="F26" s="13">
        <v>26457</v>
      </c>
      <c r="G26" s="13">
        <v>32461</v>
      </c>
      <c r="H26" s="13">
        <v>16150</v>
      </c>
      <c r="I26" s="13">
        <v>6494</v>
      </c>
      <c r="J26" s="13">
        <v>15492</v>
      </c>
      <c r="K26" s="11">
        <f t="shared" si="4"/>
        <v>207149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8401</v>
      </c>
      <c r="I27" s="11">
        <v>0</v>
      </c>
      <c r="J27" s="11">
        <v>0</v>
      </c>
      <c r="K27" s="11">
        <f t="shared" si="4"/>
        <v>8401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2.4089</v>
      </c>
      <c r="C29" s="60">
        <f aca="true" t="shared" si="7" ref="C29:J29">SUM(C30:C33)</f>
        <v>2.7482059999999997</v>
      </c>
      <c r="D29" s="60">
        <f t="shared" si="7"/>
        <v>3.09485536</v>
      </c>
      <c r="E29" s="60">
        <f t="shared" si="7"/>
        <v>2.63168698</v>
      </c>
      <c r="F29" s="60">
        <f t="shared" si="7"/>
        <v>2.55473526</v>
      </c>
      <c r="G29" s="60">
        <f t="shared" si="7"/>
        <v>2.1975000000000002</v>
      </c>
      <c r="H29" s="60">
        <f t="shared" si="7"/>
        <v>2.5196</v>
      </c>
      <c r="I29" s="60">
        <f t="shared" si="7"/>
        <v>4.473838</v>
      </c>
      <c r="J29" s="60">
        <f t="shared" si="7"/>
        <v>2.654915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109</v>
      </c>
      <c r="B32" s="62">
        <v>-0.0048</v>
      </c>
      <c r="C32" s="62">
        <v>-0.0049</v>
      </c>
      <c r="D32" s="62">
        <v>-0.00464464</v>
      </c>
      <c r="E32" s="62">
        <v>-0.00431302</v>
      </c>
      <c r="F32" s="62">
        <v>-0.00426474</v>
      </c>
      <c r="G32" s="62">
        <v>-0.0039</v>
      </c>
      <c r="H32" s="62">
        <v>-0.0046</v>
      </c>
      <c r="I32" s="62">
        <v>-0.006862</v>
      </c>
      <c r="J32" s="62">
        <v>-0.001785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7506.36</v>
      </c>
      <c r="I35" s="19">
        <v>0</v>
      </c>
      <c r="J35" s="19">
        <v>0</v>
      </c>
      <c r="K35" s="23">
        <f>SUM(B35:J35)</f>
        <v>7506.36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5272.96</v>
      </c>
      <c r="E39" s="23">
        <f t="shared" si="8"/>
        <v>3244.24</v>
      </c>
      <c r="F39" s="23">
        <f t="shared" si="8"/>
        <v>4716.56</v>
      </c>
      <c r="G39" s="23">
        <f t="shared" si="8"/>
        <v>7079.12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37176.08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108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5272.96</v>
      </c>
      <c r="E43" s="65">
        <f t="shared" si="10"/>
        <v>3244.24</v>
      </c>
      <c r="F43" s="65">
        <f t="shared" si="10"/>
        <v>4716.56</v>
      </c>
      <c r="G43" s="65">
        <f t="shared" si="10"/>
        <v>7079.12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37176.08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1232</v>
      </c>
      <c r="E44" s="67">
        <v>758</v>
      </c>
      <c r="F44" s="67">
        <v>1102</v>
      </c>
      <c r="G44" s="67">
        <v>1654</v>
      </c>
      <c r="H44" s="67">
        <v>868</v>
      </c>
      <c r="I44" s="67">
        <v>249</v>
      </c>
      <c r="J44" s="67">
        <v>518</v>
      </c>
      <c r="K44" s="67">
        <f t="shared" si="9"/>
        <v>8686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1509150.0699999998</v>
      </c>
      <c r="C47" s="22">
        <f aca="true" t="shared" si="11" ref="C47:H47">+C48+C56</f>
        <v>2266417.28</v>
      </c>
      <c r="D47" s="22">
        <f t="shared" si="11"/>
        <v>2643051.29</v>
      </c>
      <c r="E47" s="22">
        <f t="shared" si="11"/>
        <v>1514254.8900000001</v>
      </c>
      <c r="F47" s="22">
        <f t="shared" si="11"/>
        <v>1975043.8800000004</v>
      </c>
      <c r="G47" s="22">
        <f t="shared" si="11"/>
        <v>2810247.31</v>
      </c>
      <c r="H47" s="22">
        <f t="shared" si="11"/>
        <v>1513649.9400000002</v>
      </c>
      <c r="I47" s="22">
        <f>+I48+I56</f>
        <v>581085.39</v>
      </c>
      <c r="J47" s="22">
        <f>+J48+J56</f>
        <v>864828.52</v>
      </c>
      <c r="K47" s="22">
        <f>SUM(B47:J47)</f>
        <v>15677728.57</v>
      </c>
    </row>
    <row r="48" spans="1:11" ht="17.25" customHeight="1">
      <c r="A48" s="16" t="s">
        <v>46</v>
      </c>
      <c r="B48" s="23">
        <f>SUM(B49:B55)</f>
        <v>1491707.88</v>
      </c>
      <c r="C48" s="23">
        <f aca="true" t="shared" si="12" ref="C48:H48">SUM(C49:C55)</f>
        <v>2244272.71</v>
      </c>
      <c r="D48" s="23">
        <f t="shared" si="12"/>
        <v>2617705.36</v>
      </c>
      <c r="E48" s="23">
        <f t="shared" si="12"/>
        <v>1493268.57</v>
      </c>
      <c r="F48" s="23">
        <f t="shared" si="12"/>
        <v>1953172.2700000003</v>
      </c>
      <c r="G48" s="23">
        <f t="shared" si="12"/>
        <v>2782466.69</v>
      </c>
      <c r="H48" s="23">
        <f t="shared" si="12"/>
        <v>1495016.36</v>
      </c>
      <c r="I48" s="23">
        <f>SUM(I49:I55)</f>
        <v>581085.39</v>
      </c>
      <c r="J48" s="23">
        <f>SUM(J49:J55)</f>
        <v>851649.12</v>
      </c>
      <c r="K48" s="23">
        <f aca="true" t="shared" si="13" ref="K48:K56">SUM(B48:J48)</f>
        <v>15510344.349999998</v>
      </c>
    </row>
    <row r="49" spans="1:11" ht="17.25" customHeight="1">
      <c r="A49" s="34" t="s">
        <v>47</v>
      </c>
      <c r="B49" s="23">
        <f aca="true" t="shared" si="14" ref="B49:H49">ROUND(B30*B7,2)</f>
        <v>1490580.44</v>
      </c>
      <c r="C49" s="23">
        <f t="shared" si="14"/>
        <v>2237516.66</v>
      </c>
      <c r="D49" s="23">
        <f t="shared" si="14"/>
        <v>2616353.04</v>
      </c>
      <c r="E49" s="23">
        <f t="shared" si="14"/>
        <v>1492466.3</v>
      </c>
      <c r="F49" s="23">
        <f t="shared" si="14"/>
        <v>1951708.36</v>
      </c>
      <c r="G49" s="23">
        <f t="shared" si="14"/>
        <v>2780313.17</v>
      </c>
      <c r="H49" s="23">
        <f t="shared" si="14"/>
        <v>1486503.9</v>
      </c>
      <c r="I49" s="23">
        <f>ROUND(I30*I7,2)</f>
        <v>580909.31</v>
      </c>
      <c r="J49" s="23">
        <f>ROUND(J30*J7,2)</f>
        <v>850003.19</v>
      </c>
      <c r="K49" s="23">
        <f t="shared" si="13"/>
        <v>15486354.370000001</v>
      </c>
    </row>
    <row r="50" spans="1:11" ht="17.25" customHeight="1">
      <c r="A50" s="34" t="s">
        <v>48</v>
      </c>
      <c r="B50" s="19">
        <v>0</v>
      </c>
      <c r="C50" s="23">
        <f>ROUND(C31*C7,2)</f>
        <v>4973.53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4973.53</v>
      </c>
    </row>
    <row r="51" spans="1:11" ht="17.25" customHeight="1">
      <c r="A51" s="68" t="s">
        <v>110</v>
      </c>
      <c r="B51" s="69">
        <f>ROUND(B32*B7,2)</f>
        <v>-2964.24</v>
      </c>
      <c r="C51" s="69">
        <f>ROUND(C32*C7,2)</f>
        <v>-3991.2</v>
      </c>
      <c r="D51" s="69">
        <f aca="true" t="shared" si="15" ref="D51:J51">ROUND(D32*D7,2)</f>
        <v>-3920.64</v>
      </c>
      <c r="E51" s="69">
        <f t="shared" si="15"/>
        <v>-2441.97</v>
      </c>
      <c r="F51" s="69">
        <f t="shared" si="15"/>
        <v>-3252.65</v>
      </c>
      <c r="G51" s="69">
        <f t="shared" si="15"/>
        <v>-4925.6</v>
      </c>
      <c r="H51" s="69">
        <f t="shared" si="15"/>
        <v>-2708.94</v>
      </c>
      <c r="I51" s="69">
        <f t="shared" si="15"/>
        <v>-889.64</v>
      </c>
      <c r="J51" s="69">
        <f t="shared" si="15"/>
        <v>-571.11</v>
      </c>
      <c r="K51" s="69">
        <f>SUM(B51:J51)</f>
        <v>-25665.99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7506.36</v>
      </c>
      <c r="I53" s="31">
        <f>+I35</f>
        <v>0</v>
      </c>
      <c r="J53" s="31">
        <f>+J35</f>
        <v>0</v>
      </c>
      <c r="K53" s="23">
        <f t="shared" si="13"/>
        <v>7506.36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4091.68</v>
      </c>
      <c r="C55" s="36">
        <v>5773.72</v>
      </c>
      <c r="D55" s="36">
        <v>5272.96</v>
      </c>
      <c r="E55" s="19">
        <v>3244.24</v>
      </c>
      <c r="F55" s="36">
        <v>4716.56</v>
      </c>
      <c r="G55" s="36">
        <v>7079.12</v>
      </c>
      <c r="H55" s="36">
        <v>3715.04</v>
      </c>
      <c r="I55" s="36">
        <v>1065.72</v>
      </c>
      <c r="J55" s="19">
        <v>2217.04</v>
      </c>
      <c r="K55" s="23">
        <f t="shared" si="13"/>
        <v>37176.08</v>
      </c>
    </row>
    <row r="56" spans="1:11" ht="17.25" customHeight="1">
      <c r="A56" s="16" t="s">
        <v>53</v>
      </c>
      <c r="B56" s="36">
        <v>17442.19</v>
      </c>
      <c r="C56" s="36">
        <v>22144.57</v>
      </c>
      <c r="D56" s="36">
        <v>25345.93</v>
      </c>
      <c r="E56" s="36">
        <v>20986.32</v>
      </c>
      <c r="F56" s="36">
        <v>21871.61</v>
      </c>
      <c r="G56" s="36">
        <v>27780.62</v>
      </c>
      <c r="H56" s="36">
        <v>18633.58</v>
      </c>
      <c r="I56" s="19">
        <v>0</v>
      </c>
      <c r="J56" s="36">
        <v>13179.4</v>
      </c>
      <c r="K56" s="36">
        <f t="shared" si="13"/>
        <v>167384.22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-259332.64</v>
      </c>
      <c r="C60" s="35">
        <f t="shared" si="16"/>
        <v>-255609.67</v>
      </c>
      <c r="D60" s="35">
        <f t="shared" si="16"/>
        <v>-247347.5</v>
      </c>
      <c r="E60" s="35">
        <f t="shared" si="16"/>
        <v>-294926.71</v>
      </c>
      <c r="F60" s="35">
        <f t="shared" si="16"/>
        <v>25966.52999999997</v>
      </c>
      <c r="G60" s="35">
        <f t="shared" si="16"/>
        <v>-318639.25999999995</v>
      </c>
      <c r="H60" s="35">
        <f t="shared" si="16"/>
        <v>-216173.16</v>
      </c>
      <c r="I60" s="35">
        <f t="shared" si="16"/>
        <v>-81029.91</v>
      </c>
      <c r="J60" s="35">
        <f t="shared" si="16"/>
        <v>-90121.64</v>
      </c>
      <c r="K60" s="35">
        <f>SUM(B60:J60)</f>
        <v>-1737213.9599999997</v>
      </c>
    </row>
    <row r="61" spans="1:11" ht="18.75" customHeight="1">
      <c r="A61" s="16" t="s">
        <v>78</v>
      </c>
      <c r="B61" s="35">
        <f aca="true" t="shared" si="17" ref="B61:J61">B62+B63+B64+B65+B66+B67</f>
        <v>-244287.01</v>
      </c>
      <c r="C61" s="35">
        <f t="shared" si="17"/>
        <v>-233658.45</v>
      </c>
      <c r="D61" s="35">
        <f t="shared" si="17"/>
        <v>-227085.62</v>
      </c>
      <c r="E61" s="35">
        <f t="shared" si="17"/>
        <v>-267943.13</v>
      </c>
      <c r="F61" s="35">
        <f t="shared" si="17"/>
        <v>-264950.66000000003</v>
      </c>
      <c r="G61" s="35">
        <f t="shared" si="17"/>
        <v>-289433.85</v>
      </c>
      <c r="H61" s="35">
        <f t="shared" si="17"/>
        <v>-201546</v>
      </c>
      <c r="I61" s="35">
        <f t="shared" si="17"/>
        <v>-36519</v>
      </c>
      <c r="J61" s="35">
        <f t="shared" si="17"/>
        <v>-64046.5</v>
      </c>
      <c r="K61" s="35">
        <f aca="true" t="shared" si="18" ref="K61:K94">SUM(B61:J61)</f>
        <v>-1829470.2200000002</v>
      </c>
    </row>
    <row r="62" spans="1:11" ht="18.75" customHeight="1">
      <c r="A62" s="12" t="s">
        <v>79</v>
      </c>
      <c r="B62" s="35">
        <f>-ROUND(B9*$D$3,2)</f>
        <v>-158522</v>
      </c>
      <c r="C62" s="35">
        <f aca="true" t="shared" si="19" ref="C62:J62">-ROUND(C9*$D$3,2)</f>
        <v>-223646.5</v>
      </c>
      <c r="D62" s="35">
        <f t="shared" si="19"/>
        <v>-194379.5</v>
      </c>
      <c r="E62" s="35">
        <f t="shared" si="19"/>
        <v>-146055</v>
      </c>
      <c r="F62" s="35">
        <f t="shared" si="19"/>
        <v>-165280.5</v>
      </c>
      <c r="G62" s="35">
        <f t="shared" si="19"/>
        <v>-209965</v>
      </c>
      <c r="H62" s="35">
        <f t="shared" si="19"/>
        <v>-201544</v>
      </c>
      <c r="I62" s="35">
        <f t="shared" si="19"/>
        <v>-36519</v>
      </c>
      <c r="J62" s="35">
        <f t="shared" si="19"/>
        <v>-64046.5</v>
      </c>
      <c r="K62" s="35">
        <f t="shared" si="18"/>
        <v>-1399958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104</v>
      </c>
      <c r="B64" s="35">
        <v>-619.5</v>
      </c>
      <c r="C64" s="35">
        <v>-213.5</v>
      </c>
      <c r="D64" s="35">
        <v>-322</v>
      </c>
      <c r="E64" s="35">
        <v>-882</v>
      </c>
      <c r="F64" s="35">
        <v>-500.5</v>
      </c>
      <c r="G64" s="35">
        <v>-318.5</v>
      </c>
      <c r="H64" s="19">
        <v>0</v>
      </c>
      <c r="I64" s="19">
        <v>0</v>
      </c>
      <c r="J64" s="19">
        <v>0</v>
      </c>
      <c r="K64" s="35">
        <f t="shared" si="18"/>
        <v>-2856</v>
      </c>
    </row>
    <row r="65" spans="1:11" ht="18.75" customHeight="1">
      <c r="A65" s="12" t="s">
        <v>111</v>
      </c>
      <c r="B65" s="35">
        <v>-2229.5</v>
      </c>
      <c r="C65" s="35">
        <v>-1102.5</v>
      </c>
      <c r="D65" s="35">
        <v>-1225</v>
      </c>
      <c r="E65" s="35">
        <v>-2467.5</v>
      </c>
      <c r="F65" s="35">
        <v>-931</v>
      </c>
      <c r="G65" s="35">
        <v>-563.5</v>
      </c>
      <c r="H65" s="19">
        <v>0</v>
      </c>
      <c r="I65" s="19">
        <v>0</v>
      </c>
      <c r="J65" s="19">
        <v>0</v>
      </c>
      <c r="K65" s="35">
        <f t="shared" si="18"/>
        <v>-8519</v>
      </c>
    </row>
    <row r="66" spans="1:11" ht="18.75" customHeight="1">
      <c r="A66" s="12" t="s">
        <v>56</v>
      </c>
      <c r="B66" s="35">
        <v>-82916.01</v>
      </c>
      <c r="C66" s="35">
        <v>-8650.95</v>
      </c>
      <c r="D66" s="35">
        <v>-31159.12</v>
      </c>
      <c r="E66" s="35">
        <v>-118538.63</v>
      </c>
      <c r="F66" s="35">
        <v>-98238.66</v>
      </c>
      <c r="G66" s="35">
        <v>-78586.85</v>
      </c>
      <c r="H66" s="35">
        <v>-2</v>
      </c>
      <c r="I66" s="19">
        <v>0</v>
      </c>
      <c r="J66" s="19">
        <v>0</v>
      </c>
      <c r="K66" s="35">
        <f t="shared" si="18"/>
        <v>-418092.22</v>
      </c>
    </row>
    <row r="67" spans="1:11" ht="18.75" customHeight="1">
      <c r="A67" s="12" t="s">
        <v>57</v>
      </c>
      <c r="B67" s="19">
        <v>0</v>
      </c>
      <c r="C67" s="19">
        <v>-45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5">
        <f t="shared" si="18"/>
        <v>-45</v>
      </c>
    </row>
    <row r="68" spans="1:11" ht="18.75" customHeight="1">
      <c r="A68" s="12" t="s">
        <v>83</v>
      </c>
      <c r="B68" s="35">
        <f aca="true" t="shared" si="20" ref="B68:J68">SUM(B69:B92)</f>
        <v>-15045.630000000001</v>
      </c>
      <c r="C68" s="35">
        <f t="shared" si="20"/>
        <v>-21951.22</v>
      </c>
      <c r="D68" s="35">
        <f t="shared" si="20"/>
        <v>-20261.88</v>
      </c>
      <c r="E68" s="35">
        <f t="shared" si="20"/>
        <v>-26983.58</v>
      </c>
      <c r="F68" s="35">
        <f t="shared" si="20"/>
        <v>-20695.74</v>
      </c>
      <c r="G68" s="35">
        <f t="shared" si="20"/>
        <v>-29205.41</v>
      </c>
      <c r="H68" s="35">
        <f t="shared" si="20"/>
        <v>-14627.16</v>
      </c>
      <c r="I68" s="35">
        <f t="shared" si="20"/>
        <v>-44510.909999999996</v>
      </c>
      <c r="J68" s="35">
        <f t="shared" si="20"/>
        <v>-26075.14</v>
      </c>
      <c r="K68" s="35">
        <f t="shared" si="18"/>
        <v>-219356.67000000004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-149.99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-185.99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-1103.33</v>
      </c>
      <c r="E71" s="19">
        <v>0</v>
      </c>
      <c r="F71" s="35">
        <v>-393.33</v>
      </c>
      <c r="G71" s="19">
        <v>0</v>
      </c>
      <c r="H71" s="19">
        <v>0</v>
      </c>
      <c r="I71" s="47">
        <v>-2050.12</v>
      </c>
      <c r="J71" s="19">
        <v>0</v>
      </c>
      <c r="K71" s="35">
        <f t="shared" si="18"/>
        <v>-3546.7799999999997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-30000</v>
      </c>
      <c r="J72" s="19">
        <v>0</v>
      </c>
      <c r="K72" s="48">
        <f t="shared" si="18"/>
        <v>-30000</v>
      </c>
    </row>
    <row r="73" spans="1:11" ht="18.75" customHeight="1">
      <c r="A73" s="34" t="s">
        <v>62</v>
      </c>
      <c r="B73" s="35">
        <v>-14814.51</v>
      </c>
      <c r="C73" s="35">
        <v>-21505.91</v>
      </c>
      <c r="D73" s="35">
        <v>-20330.39</v>
      </c>
      <c r="E73" s="35">
        <v>-14256.9</v>
      </c>
      <c r="F73" s="35">
        <v>-19591.93</v>
      </c>
      <c r="G73" s="35">
        <v>-29855.09</v>
      </c>
      <c r="H73" s="35">
        <v>-14618.6</v>
      </c>
      <c r="I73" s="35">
        <v>-5139.11</v>
      </c>
      <c r="J73" s="35">
        <v>-10594.71</v>
      </c>
      <c r="K73" s="48">
        <f t="shared" si="18"/>
        <v>-150707.14999999997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124</v>
      </c>
      <c r="B91" s="35">
        <v>-231.12</v>
      </c>
      <c r="C91" s="35">
        <v>-295.32</v>
      </c>
      <c r="D91" s="35">
        <v>1189.84</v>
      </c>
      <c r="E91" s="35">
        <v>-158.36</v>
      </c>
      <c r="F91" s="35">
        <v>-710.48</v>
      </c>
      <c r="G91" s="35">
        <v>667.68</v>
      </c>
      <c r="H91" s="35">
        <v>-8.56</v>
      </c>
      <c r="I91" s="35">
        <v>0</v>
      </c>
      <c r="J91" s="35">
        <v>0</v>
      </c>
      <c r="K91" s="35">
        <f t="shared" si="18"/>
        <v>453.6799999999998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-12568.32</v>
      </c>
      <c r="F92" s="19">
        <v>0</v>
      </c>
      <c r="G92" s="19">
        <v>0</v>
      </c>
      <c r="H92" s="19">
        <v>0</v>
      </c>
      <c r="I92" s="48">
        <v>-7321.68</v>
      </c>
      <c r="J92" s="48">
        <v>-15480.43</v>
      </c>
      <c r="K92" s="48">
        <f t="shared" si="18"/>
        <v>-35370.43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48">
        <v>311612.93</v>
      </c>
      <c r="G94" s="19">
        <v>0</v>
      </c>
      <c r="H94" s="19">
        <v>0</v>
      </c>
      <c r="I94" s="19">
        <v>0</v>
      </c>
      <c r="J94" s="19">
        <v>0</v>
      </c>
      <c r="K94" s="48">
        <f t="shared" si="18"/>
        <v>311612.93</v>
      </c>
      <c r="L94" s="55"/>
    </row>
    <row r="95" spans="1:12" ht="18.75" customHeight="1">
      <c r="A95" s="16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1249817.43</v>
      </c>
      <c r="C97" s="24">
        <f t="shared" si="21"/>
        <v>2010807.61</v>
      </c>
      <c r="D97" s="24">
        <f t="shared" si="21"/>
        <v>2395703.79</v>
      </c>
      <c r="E97" s="24">
        <f t="shared" si="21"/>
        <v>1219328.18</v>
      </c>
      <c r="F97" s="24">
        <f t="shared" si="21"/>
        <v>2001010.4100000004</v>
      </c>
      <c r="G97" s="24">
        <f t="shared" si="21"/>
        <v>2491608.05</v>
      </c>
      <c r="H97" s="24">
        <f t="shared" si="21"/>
        <v>1297476.7800000003</v>
      </c>
      <c r="I97" s="24">
        <f>+I98+I99</f>
        <v>500055.48000000004</v>
      </c>
      <c r="J97" s="24">
        <f>+J98+J99</f>
        <v>774706.88</v>
      </c>
      <c r="K97" s="48">
        <f>SUM(B97:J97)</f>
        <v>13940514.610000001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1232375.24</v>
      </c>
      <c r="C98" s="24">
        <f t="shared" si="22"/>
        <v>1988663.04</v>
      </c>
      <c r="D98" s="24">
        <f t="shared" si="22"/>
        <v>2370357.86</v>
      </c>
      <c r="E98" s="24">
        <f t="shared" si="22"/>
        <v>1198341.8599999999</v>
      </c>
      <c r="F98" s="24">
        <f t="shared" si="22"/>
        <v>1979138.8000000003</v>
      </c>
      <c r="G98" s="24">
        <f t="shared" si="22"/>
        <v>2463827.4299999997</v>
      </c>
      <c r="H98" s="24">
        <f t="shared" si="22"/>
        <v>1278843.2000000002</v>
      </c>
      <c r="I98" s="24">
        <f t="shared" si="22"/>
        <v>500055.48000000004</v>
      </c>
      <c r="J98" s="24">
        <f t="shared" si="22"/>
        <v>761527.48</v>
      </c>
      <c r="K98" s="48">
        <f>SUM(B98:J98)</f>
        <v>13773130.39</v>
      </c>
      <c r="L98" s="54"/>
    </row>
    <row r="99" spans="1:11" ht="18" customHeight="1">
      <c r="A99" s="16" t="s">
        <v>105</v>
      </c>
      <c r="B99" s="24">
        <f aca="true" t="shared" si="23" ref="B99:J99">IF(+B56+B95+B100&lt;0,0,(B56+B95+B100))</f>
        <v>17442.19</v>
      </c>
      <c r="C99" s="24">
        <f t="shared" si="23"/>
        <v>22144.57</v>
      </c>
      <c r="D99" s="24">
        <f t="shared" si="23"/>
        <v>25345.93</v>
      </c>
      <c r="E99" s="24">
        <f t="shared" si="23"/>
        <v>20986.32</v>
      </c>
      <c r="F99" s="24">
        <f t="shared" si="23"/>
        <v>21871.61</v>
      </c>
      <c r="G99" s="24">
        <f t="shared" si="23"/>
        <v>27780.62</v>
      </c>
      <c r="H99" s="24">
        <f t="shared" si="23"/>
        <v>18633.58</v>
      </c>
      <c r="I99" s="19">
        <f t="shared" si="23"/>
        <v>0</v>
      </c>
      <c r="J99" s="24">
        <f t="shared" si="23"/>
        <v>13179.4</v>
      </c>
      <c r="K99" s="48">
        <f>SUM(B99:J99)</f>
        <v>167384.22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13940514.610000001</v>
      </c>
      <c r="L105" s="54"/>
    </row>
    <row r="106" spans="1:11" ht="18.75" customHeight="1">
      <c r="A106" s="26" t="s">
        <v>74</v>
      </c>
      <c r="B106" s="27">
        <v>165237.47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165237.47</v>
      </c>
    </row>
    <row r="107" spans="1:11" ht="18.75" customHeight="1">
      <c r="A107" s="26" t="s">
        <v>75</v>
      </c>
      <c r="B107" s="27">
        <v>1084579.95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1084579.95</v>
      </c>
    </row>
    <row r="108" spans="1:11" ht="18.75" customHeight="1">
      <c r="A108" s="26" t="s">
        <v>76</v>
      </c>
      <c r="B108" s="40">
        <v>0</v>
      </c>
      <c r="C108" s="27">
        <f>+C97</f>
        <v>2010807.61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2010807.61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2395703.79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2395703.79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1219328.18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1219328.18</v>
      </c>
    </row>
    <row r="111" spans="1:11" ht="18.75" customHeight="1">
      <c r="A111" s="70" t="s">
        <v>112</v>
      </c>
      <c r="B111" s="40">
        <v>0</v>
      </c>
      <c r="C111" s="40">
        <v>0</v>
      </c>
      <c r="D111" s="40">
        <v>0</v>
      </c>
      <c r="E111" s="40">
        <v>0</v>
      </c>
      <c r="F111" s="27">
        <v>367312.31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367312.31</v>
      </c>
    </row>
    <row r="112" spans="1:11" ht="18.75" customHeight="1">
      <c r="A112" s="70" t="s">
        <v>113</v>
      </c>
      <c r="B112" s="40">
        <v>0</v>
      </c>
      <c r="C112" s="40">
        <v>0</v>
      </c>
      <c r="D112" s="40">
        <v>0</v>
      </c>
      <c r="E112" s="40">
        <v>0</v>
      </c>
      <c r="F112" s="27">
        <v>891480.7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891480.7</v>
      </c>
    </row>
    <row r="113" spans="1:11" ht="18.75" customHeight="1">
      <c r="A113" s="70" t="s">
        <v>114</v>
      </c>
      <c r="B113" s="40">
        <v>0</v>
      </c>
      <c r="C113" s="40">
        <v>0</v>
      </c>
      <c r="D113" s="40">
        <v>0</v>
      </c>
      <c r="E113" s="40">
        <v>0</v>
      </c>
      <c r="F113" s="27">
        <v>742217.4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742217.4</v>
      </c>
    </row>
    <row r="114" spans="1:11" ht="18.75" customHeight="1">
      <c r="A114" s="70" t="s">
        <v>115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739506.35</v>
      </c>
      <c r="H114" s="40">
        <v>0</v>
      </c>
      <c r="I114" s="40">
        <v>0</v>
      </c>
      <c r="J114" s="40">
        <v>0</v>
      </c>
      <c r="K114" s="41">
        <f t="shared" si="24"/>
        <v>739506.35</v>
      </c>
    </row>
    <row r="115" spans="1:11" ht="18.75" customHeight="1">
      <c r="A115" s="70" t="s">
        <v>116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57855.55</v>
      </c>
      <c r="H115" s="40">
        <v>0</v>
      </c>
      <c r="I115" s="40">
        <v>0</v>
      </c>
      <c r="J115" s="40">
        <v>0</v>
      </c>
      <c r="K115" s="41">
        <f t="shared" si="24"/>
        <v>57855.55</v>
      </c>
    </row>
    <row r="116" spans="1:11" ht="18.75" customHeight="1">
      <c r="A116" s="70" t="s">
        <v>117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394466.26</v>
      </c>
      <c r="H116" s="40">
        <v>0</v>
      </c>
      <c r="I116" s="40">
        <v>0</v>
      </c>
      <c r="J116" s="40">
        <v>0</v>
      </c>
      <c r="K116" s="41">
        <f t="shared" si="24"/>
        <v>394466.26</v>
      </c>
    </row>
    <row r="117" spans="1:11" ht="18.75" customHeight="1">
      <c r="A117" s="70" t="s">
        <v>118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366228.86</v>
      </c>
      <c r="H117" s="40">
        <v>0</v>
      </c>
      <c r="I117" s="40">
        <v>0</v>
      </c>
      <c r="J117" s="40">
        <v>0</v>
      </c>
      <c r="K117" s="41">
        <f t="shared" si="24"/>
        <v>366228.86</v>
      </c>
    </row>
    <row r="118" spans="1:11" ht="18.75" customHeight="1">
      <c r="A118" s="70" t="s">
        <v>119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933551.04</v>
      </c>
      <c r="H118" s="40">
        <v>0</v>
      </c>
      <c r="I118" s="40">
        <v>0</v>
      </c>
      <c r="J118" s="40">
        <v>0</v>
      </c>
      <c r="K118" s="41">
        <f t="shared" si="24"/>
        <v>933551.04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481727.73</v>
      </c>
      <c r="I119" s="40">
        <v>0</v>
      </c>
      <c r="J119" s="40">
        <v>0</v>
      </c>
      <c r="K119" s="41">
        <f t="shared" si="24"/>
        <v>481727.73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815749.05</v>
      </c>
      <c r="I120" s="40">
        <v>0</v>
      </c>
      <c r="J120" s="40">
        <v>0</v>
      </c>
      <c r="K120" s="41">
        <f t="shared" si="24"/>
        <v>815749.05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500055.48</v>
      </c>
      <c r="J121" s="40">
        <v>0</v>
      </c>
      <c r="K121" s="41">
        <f t="shared" si="24"/>
        <v>500055.48</v>
      </c>
    </row>
    <row r="122" spans="1:11" ht="18.75" customHeight="1">
      <c r="A122" s="71" t="s">
        <v>123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774706.88</v>
      </c>
      <c r="K122" s="44">
        <f t="shared" si="24"/>
        <v>774706.88</v>
      </c>
    </row>
    <row r="123" spans="1:11" ht="18.75" customHeight="1">
      <c r="A123" s="39"/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/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2015-05-07T12:02:01Z</dcterms:modified>
  <cp:category/>
  <cp:version/>
  <cp:contentType/>
  <cp:contentStatus/>
</cp:coreProperties>
</file>