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<sst xmlns="http://schemas.openxmlformats.org/spreadsheetml/2006/main" count="128" uniqueCount="128">
  <si>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</si>
  <si>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</si>
  <si>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</si>
  <si>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</si>
  <si>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</si>
  <si>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</si>
  <si>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</si>
  <si>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</si>
  <si>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</si>
  <si>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</si>
  <si>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</si>
  <si>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</si>
  <si>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</si>
  <si>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</si>
  <si>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</si>
  <si>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</si>
  <si>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</si>
  <si>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</si>
  <si>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</si>
  <si>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</si>
  <si>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</si>
  <si>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</si>
  <si>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</si>
  <si>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</si>
  <si>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</si>
  <si>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</si>
  <si>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</si>
  <si>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</si>
  <si>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</si>
  <si>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</si>
  <si>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</si>
  <si>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</si>
  <si>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</si>
  <si>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</si>
  <si>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</si>
  <si>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</si>
  <si>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</si>
  <si>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</si>
  <si>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</si>
  <si>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</si>
  <si>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</si>
  <si>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</si>
  <si>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</si>
  <si>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</si>
  <si>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</si>
  <si>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</si>
  <si>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</si>
  <si>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</si>
  <si>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</si>
  <si>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</si>
  <si>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</si>
  <si>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</si>
  <si>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</si>
  <si>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</si>
  <si>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</si>
  <si>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</si>
  <si>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</si>
  <si>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</si>
  <si>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</si>
  <si>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</si>
  <si>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</si>
  <si>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</si>
  <si>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</si>
  <si>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</si>
  <si>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</si>
  <si>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</si>
  <si>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</si>
  <si>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</si>
  <si>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</si>
  <si>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</si>
  <si>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</si>
  <si>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</si>
  <si>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</si>
  <si>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</si>
  <si>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</si>
  <si>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</si>
  <si>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</si>
  <si>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</si>
  <si>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</si>
  <si>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</si>
  <si>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</si>
  <si>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</si>
  <si>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</si>
  <si>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</si>
  <si>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</si>
  <si>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</si>
  <si>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</si>
  <si>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</si>
  <si>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</si>
  <si>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</si>
  <si>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</si>
  <si>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</si>
  <si>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</si>
  <si>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</si>
  <si>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</si>
  <si>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</si>
  <si>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</si>
  <si>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</si>
  <si>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</si>
  <si>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</si>
  <si>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</si>
  <si>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</si>
  <si>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</si>
  <si>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</si>
  <si>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</si>
  <si>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</si>
  <si>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</si>
  <si>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</si>
  <si>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</si>
  <si>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</si>
  <si>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</si>
  <si>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</si>
  <si>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</si>
  <si>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</si>
  <si>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</si>
  <si>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</si>
  <si>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</si>
  <si>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</si>
  <si>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</si>
  <si>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</si>
  <si>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</si>
  <si>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</si>
  <si>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</si>
  <si>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</si>
  <si>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20/04/15 - VENCIMENTO 28/04/15</t>
  </si>
  <si>
    <t>6.4. Revisão de Remuneração pelo Serviço Atende (1)</t>
  </si>
  <si>
    <t>Nota:</t>
  </si>
  <si>
    <t xml:space="preserve"> (1) - Horas Extras do Serviço Atende de setembro/14.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</si>
</sst>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424978</v>
      </c>
      <c r="C7" s="9">
        <f t="shared" si="0"/>
        <v>549614</v>
      </c>
      <c r="D7" s="9">
        <f t="shared" si="0"/>
        <v>625907</v>
      </c>
      <c r="E7" s="9">
        <f t="shared" si="0"/>
        <v>380180</v>
      </c>
      <c r="F7" s="9">
        <f t="shared" si="0"/>
        <v>538840</v>
      </c>
      <c r="G7" s="9">
        <f t="shared" si="0"/>
        <v>890389</v>
      </c>
      <c r="H7" s="9">
        <f t="shared" si="0"/>
        <v>377736</v>
      </c>
      <c r="I7" s="9">
        <f t="shared" si="0"/>
        <v>86032</v>
      </c>
      <c r="J7" s="9">
        <f t="shared" si="0"/>
        <v>237116</v>
      </c>
      <c r="K7" s="9">
        <f t="shared" si="0"/>
        <v>4110792</v>
      </c>
      <c r="L7" s="52"/>
    </row>
    <row r="8" spans="1:11" ht="17.25" customHeight="1">
      <c r="A8" s="10" t="s">
        <v>103</v>
      </c>
      <c r="B8" s="11">
        <f>B9+B12+B16</f>
        <v>250398</v>
      </c>
      <c r="C8" s="11">
        <f aca="true" t="shared" si="1" ref="C8:J8">C9+C12+C16</f>
        <v>332123</v>
      </c>
      <c r="D8" s="11">
        <f t="shared" si="1"/>
        <v>356709</v>
      </c>
      <c r="E8" s="11">
        <f t="shared" si="1"/>
        <v>225471</v>
      </c>
      <c r="F8" s="11">
        <f t="shared" si="1"/>
        <v>300671</v>
      </c>
      <c r="G8" s="11">
        <f t="shared" si="1"/>
        <v>485549</v>
      </c>
      <c r="H8" s="11">
        <f t="shared" si="1"/>
        <v>232650</v>
      </c>
      <c r="I8" s="11">
        <f t="shared" si="1"/>
        <v>45732</v>
      </c>
      <c r="J8" s="11">
        <f t="shared" si="1"/>
        <v>135852</v>
      </c>
      <c r="K8" s="11">
        <f>SUM(B8:J8)</f>
        <v>2365155</v>
      </c>
    </row>
    <row r="9" spans="1:11" ht="17.25" customHeight="1">
      <c r="A9" s="15" t="s">
        <v>17</v>
      </c>
      <c r="B9" s="13">
        <f>+B10+B11</f>
        <v>38424</v>
      </c>
      <c r="C9" s="13">
        <f aca="true" t="shared" si="2" ref="C9:J9">+C10+C11</f>
        <v>54753</v>
      </c>
      <c r="D9" s="13">
        <f t="shared" si="2"/>
        <v>54031</v>
      </c>
      <c r="E9" s="13">
        <f t="shared" si="2"/>
        <v>35043</v>
      </c>
      <c r="F9" s="13">
        <f t="shared" si="2"/>
        <v>38705</v>
      </c>
      <c r="G9" s="13">
        <f t="shared" si="2"/>
        <v>48758</v>
      </c>
      <c r="H9" s="13">
        <f t="shared" si="2"/>
        <v>40676</v>
      </c>
      <c r="I9" s="13">
        <f t="shared" si="2"/>
        <v>8529</v>
      </c>
      <c r="J9" s="13">
        <f t="shared" si="2"/>
        <v>18772</v>
      </c>
      <c r="K9" s="11">
        <f>SUM(B9:J9)</f>
        <v>337691</v>
      </c>
    </row>
    <row r="10" spans="1:11" ht="17.25" customHeight="1">
      <c r="A10" s="29" t="s">
        <v>18</v>
      </c>
      <c r="B10" s="13">
        <v>38424</v>
      </c>
      <c r="C10" s="13">
        <v>54753</v>
      </c>
      <c r="D10" s="13">
        <v>54031</v>
      </c>
      <c r="E10" s="13">
        <v>35043</v>
      </c>
      <c r="F10" s="13">
        <v>38705</v>
      </c>
      <c r="G10" s="13">
        <v>48758</v>
      </c>
      <c r="H10" s="13">
        <v>40676</v>
      </c>
      <c r="I10" s="13">
        <v>8529</v>
      </c>
      <c r="J10" s="13">
        <v>18772</v>
      </c>
      <c r="K10" s="11">
        <f>SUM(B10:J10)</f>
        <v>337691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185008</v>
      </c>
      <c r="C12" s="17">
        <f t="shared" si="3"/>
        <v>243189</v>
      </c>
      <c r="D12" s="17">
        <f t="shared" si="3"/>
        <v>268579</v>
      </c>
      <c r="E12" s="17">
        <f t="shared" si="3"/>
        <v>169415</v>
      </c>
      <c r="F12" s="17">
        <f t="shared" si="3"/>
        <v>230247</v>
      </c>
      <c r="G12" s="17">
        <f t="shared" si="3"/>
        <v>387947</v>
      </c>
      <c r="H12" s="17">
        <f t="shared" si="3"/>
        <v>171903</v>
      </c>
      <c r="I12" s="17">
        <f t="shared" si="3"/>
        <v>32601</v>
      </c>
      <c r="J12" s="17">
        <f t="shared" si="3"/>
        <v>103429</v>
      </c>
      <c r="K12" s="11">
        <f aca="true" t="shared" si="4" ref="K12:K27">SUM(B12:J12)</f>
        <v>1792318</v>
      </c>
    </row>
    <row r="13" spans="1:13" ht="17.25" customHeight="1">
      <c r="A13" s="14" t="s">
        <v>20</v>
      </c>
      <c r="B13" s="13">
        <v>90587</v>
      </c>
      <c r="C13" s="13">
        <v>127294</v>
      </c>
      <c r="D13" s="13">
        <v>141463</v>
      </c>
      <c r="E13" s="13">
        <v>89042</v>
      </c>
      <c r="F13" s="13">
        <v>119552</v>
      </c>
      <c r="G13" s="13">
        <v>189839</v>
      </c>
      <c r="H13" s="13">
        <v>84147</v>
      </c>
      <c r="I13" s="13">
        <v>18662</v>
      </c>
      <c r="J13" s="13">
        <v>54852</v>
      </c>
      <c r="K13" s="11">
        <f t="shared" si="4"/>
        <v>915438</v>
      </c>
      <c r="L13" s="52"/>
      <c r="M13" s="53"/>
    </row>
    <row r="14" spans="1:12" ht="17.25" customHeight="1">
      <c r="A14" s="14" t="s">
        <v>21</v>
      </c>
      <c r="B14" s="13">
        <v>87363</v>
      </c>
      <c r="C14" s="13">
        <v>105812</v>
      </c>
      <c r="D14" s="13">
        <v>116850</v>
      </c>
      <c r="E14" s="13">
        <v>73912</v>
      </c>
      <c r="F14" s="13">
        <v>102904</v>
      </c>
      <c r="G14" s="13">
        <v>186124</v>
      </c>
      <c r="H14" s="13">
        <v>80515</v>
      </c>
      <c r="I14" s="13">
        <v>12630</v>
      </c>
      <c r="J14" s="13">
        <v>45100</v>
      </c>
      <c r="K14" s="11">
        <f t="shared" si="4"/>
        <v>811210</v>
      </c>
      <c r="L14" s="52"/>
    </row>
    <row r="15" spans="1:11" ht="17.25" customHeight="1">
      <c r="A15" s="14" t="s">
        <v>22</v>
      </c>
      <c r="B15" s="13">
        <v>7058</v>
      </c>
      <c r="C15" s="13">
        <v>10083</v>
      </c>
      <c r="D15" s="13">
        <v>10266</v>
      </c>
      <c r="E15" s="13">
        <v>6461</v>
      </c>
      <c r="F15" s="13">
        <v>7791</v>
      </c>
      <c r="G15" s="13">
        <v>11984</v>
      </c>
      <c r="H15" s="13">
        <v>7241</v>
      </c>
      <c r="I15" s="13">
        <v>1309</v>
      </c>
      <c r="J15" s="13">
        <v>3477</v>
      </c>
      <c r="K15" s="11">
        <f t="shared" si="4"/>
        <v>65670</v>
      </c>
    </row>
    <row r="16" spans="1:11" ht="17.25" customHeight="1">
      <c r="A16" s="15" t="s">
        <v>99</v>
      </c>
      <c r="B16" s="13">
        <f>B17+B18+B19</f>
        <v>26966</v>
      </c>
      <c r="C16" s="13">
        <f aca="true" t="shared" si="5" ref="C16:J16">C17+C18+C19</f>
        <v>34181</v>
      </c>
      <c r="D16" s="13">
        <f t="shared" si="5"/>
        <v>34099</v>
      </c>
      <c r="E16" s="13">
        <f t="shared" si="5"/>
        <v>21013</v>
      </c>
      <c r="F16" s="13">
        <f t="shared" si="5"/>
        <v>31719</v>
      </c>
      <c r="G16" s="13">
        <f t="shared" si="5"/>
        <v>48844</v>
      </c>
      <c r="H16" s="13">
        <f t="shared" si="5"/>
        <v>20071</v>
      </c>
      <c r="I16" s="13">
        <f t="shared" si="5"/>
        <v>4602</v>
      </c>
      <c r="J16" s="13">
        <f t="shared" si="5"/>
        <v>13651</v>
      </c>
      <c r="K16" s="11">
        <f t="shared" si="4"/>
        <v>235146</v>
      </c>
    </row>
    <row r="17" spans="1:11" ht="17.25" customHeight="1">
      <c r="A17" s="14" t="s">
        <v>100</v>
      </c>
      <c r="B17" s="13">
        <v>6899</v>
      </c>
      <c r="C17" s="13">
        <v>9202</v>
      </c>
      <c r="D17" s="13">
        <v>9494</v>
      </c>
      <c r="E17" s="13">
        <v>6561</v>
      </c>
      <c r="F17" s="13">
        <v>9209</v>
      </c>
      <c r="G17" s="13">
        <v>15206</v>
      </c>
      <c r="H17" s="13">
        <v>6696</v>
      </c>
      <c r="I17" s="13">
        <v>1509</v>
      </c>
      <c r="J17" s="13">
        <v>3605</v>
      </c>
      <c r="K17" s="11">
        <f t="shared" si="4"/>
        <v>68381</v>
      </c>
    </row>
    <row r="18" spans="1:11" ht="17.25" customHeight="1">
      <c r="A18" s="14" t="s">
        <v>101</v>
      </c>
      <c r="B18" s="13">
        <v>1323</v>
      </c>
      <c r="C18" s="13">
        <v>1414</v>
      </c>
      <c r="D18" s="13">
        <v>1601</v>
      </c>
      <c r="E18" s="13">
        <v>1306</v>
      </c>
      <c r="F18" s="13">
        <v>1584</v>
      </c>
      <c r="G18" s="13">
        <v>3269</v>
      </c>
      <c r="H18" s="13">
        <v>1100</v>
      </c>
      <c r="I18" s="13">
        <v>282</v>
      </c>
      <c r="J18" s="13">
        <v>615</v>
      </c>
      <c r="K18" s="11">
        <f t="shared" si="4"/>
        <v>12494</v>
      </c>
    </row>
    <row r="19" spans="1:11" ht="17.25" customHeight="1">
      <c r="A19" s="14" t="s">
        <v>102</v>
      </c>
      <c r="B19" s="13">
        <v>18744</v>
      </c>
      <c r="C19" s="13">
        <v>23565</v>
      </c>
      <c r="D19" s="13">
        <v>23004</v>
      </c>
      <c r="E19" s="13">
        <v>13146</v>
      </c>
      <c r="F19" s="13">
        <v>20926</v>
      </c>
      <c r="G19" s="13">
        <v>30369</v>
      </c>
      <c r="H19" s="13">
        <v>12275</v>
      </c>
      <c r="I19" s="13">
        <v>2811</v>
      </c>
      <c r="J19" s="13">
        <v>9431</v>
      </c>
      <c r="K19" s="11">
        <f t="shared" si="4"/>
        <v>154271</v>
      </c>
    </row>
    <row r="20" spans="1:11" ht="17.25" customHeight="1">
      <c r="A20" s="16" t="s">
        <v>23</v>
      </c>
      <c r="B20" s="11">
        <f>+B21+B22+B23</f>
        <v>134139</v>
      </c>
      <c r="C20" s="11">
        <f aca="true" t="shared" si="6" ref="C20:J20">+C21+C22+C23</f>
        <v>154808</v>
      </c>
      <c r="D20" s="11">
        <f t="shared" si="6"/>
        <v>190625</v>
      </c>
      <c r="E20" s="11">
        <f t="shared" si="6"/>
        <v>111143</v>
      </c>
      <c r="F20" s="11">
        <f t="shared" si="6"/>
        <v>185262</v>
      </c>
      <c r="G20" s="11">
        <f t="shared" si="6"/>
        <v>340909</v>
      </c>
      <c r="H20" s="11">
        <f t="shared" si="6"/>
        <v>111480</v>
      </c>
      <c r="I20" s="11">
        <f t="shared" si="6"/>
        <v>26657</v>
      </c>
      <c r="J20" s="11">
        <f t="shared" si="6"/>
        <v>68207</v>
      </c>
      <c r="K20" s="11">
        <f t="shared" si="4"/>
        <v>1323230</v>
      </c>
    </row>
    <row r="21" spans="1:12" ht="17.25" customHeight="1">
      <c r="A21" s="12" t="s">
        <v>24</v>
      </c>
      <c r="B21" s="13">
        <v>72814</v>
      </c>
      <c r="C21" s="13">
        <v>92028</v>
      </c>
      <c r="D21" s="13">
        <v>113197</v>
      </c>
      <c r="E21" s="13">
        <v>65394</v>
      </c>
      <c r="F21" s="13">
        <v>106752</v>
      </c>
      <c r="G21" s="13">
        <v>180859</v>
      </c>
      <c r="H21" s="13">
        <v>63279</v>
      </c>
      <c r="I21" s="13">
        <v>16608</v>
      </c>
      <c r="J21" s="13">
        <v>39987</v>
      </c>
      <c r="K21" s="11">
        <f t="shared" si="4"/>
        <v>750918</v>
      </c>
      <c r="L21" s="52"/>
    </row>
    <row r="22" spans="1:12" ht="17.25" customHeight="1">
      <c r="A22" s="12" t="s">
        <v>25</v>
      </c>
      <c r="B22" s="13">
        <v>57134</v>
      </c>
      <c r="C22" s="13">
        <v>57635</v>
      </c>
      <c r="D22" s="13">
        <v>71497</v>
      </c>
      <c r="E22" s="13">
        <v>42547</v>
      </c>
      <c r="F22" s="13">
        <v>73696</v>
      </c>
      <c r="G22" s="13">
        <v>151439</v>
      </c>
      <c r="H22" s="13">
        <v>44827</v>
      </c>
      <c r="I22" s="13">
        <v>9262</v>
      </c>
      <c r="J22" s="13">
        <v>26299</v>
      </c>
      <c r="K22" s="11">
        <f t="shared" si="4"/>
        <v>534336</v>
      </c>
      <c r="L22" s="52"/>
    </row>
    <row r="23" spans="1:11" ht="17.25" customHeight="1">
      <c r="A23" s="12" t="s">
        <v>26</v>
      </c>
      <c r="B23" s="13">
        <v>4191</v>
      </c>
      <c r="C23" s="13">
        <v>5145</v>
      </c>
      <c r="D23" s="13">
        <v>5931</v>
      </c>
      <c r="E23" s="13">
        <v>3202</v>
      </c>
      <c r="F23" s="13">
        <v>4814</v>
      </c>
      <c r="G23" s="13">
        <v>8611</v>
      </c>
      <c r="H23" s="13">
        <v>3374</v>
      </c>
      <c r="I23" s="13">
        <v>787</v>
      </c>
      <c r="J23" s="13">
        <v>1921</v>
      </c>
      <c r="K23" s="11">
        <f t="shared" si="4"/>
        <v>37976</v>
      </c>
    </row>
    <row r="24" spans="1:11" ht="17.25" customHeight="1">
      <c r="A24" s="16" t="s">
        <v>27</v>
      </c>
      <c r="B24" s="13">
        <v>40441</v>
      </c>
      <c r="C24" s="13">
        <v>62683</v>
      </c>
      <c r="D24" s="13">
        <v>78573</v>
      </c>
      <c r="E24" s="13">
        <v>43566</v>
      </c>
      <c r="F24" s="13">
        <v>52907</v>
      </c>
      <c r="G24" s="13">
        <v>63931</v>
      </c>
      <c r="H24" s="13">
        <v>31762</v>
      </c>
      <c r="I24" s="13">
        <v>13643</v>
      </c>
      <c r="J24" s="13">
        <v>33057</v>
      </c>
      <c r="K24" s="11">
        <f t="shared" si="4"/>
        <v>420563</v>
      </c>
    </row>
    <row r="25" spans="1:12" ht="17.25" customHeight="1">
      <c r="A25" s="12" t="s">
        <v>28</v>
      </c>
      <c r="B25" s="13">
        <v>25882</v>
      </c>
      <c r="C25" s="13">
        <v>40117</v>
      </c>
      <c r="D25" s="13">
        <v>50287</v>
      </c>
      <c r="E25" s="13">
        <v>27882</v>
      </c>
      <c r="F25" s="13">
        <v>33860</v>
      </c>
      <c r="G25" s="13">
        <v>40916</v>
      </c>
      <c r="H25" s="13">
        <v>20328</v>
      </c>
      <c r="I25" s="13">
        <v>8732</v>
      </c>
      <c r="J25" s="13">
        <v>21156</v>
      </c>
      <c r="K25" s="11">
        <f t="shared" si="4"/>
        <v>269160</v>
      </c>
      <c r="L25" s="52"/>
    </row>
    <row r="26" spans="1:12" ht="17.25" customHeight="1">
      <c r="A26" s="12" t="s">
        <v>29</v>
      </c>
      <c r="B26" s="13">
        <v>14559</v>
      </c>
      <c r="C26" s="13">
        <v>22566</v>
      </c>
      <c r="D26" s="13">
        <v>28286</v>
      </c>
      <c r="E26" s="13">
        <v>15684</v>
      </c>
      <c r="F26" s="13">
        <v>19047</v>
      </c>
      <c r="G26" s="13">
        <v>23015</v>
      </c>
      <c r="H26" s="13">
        <v>11434</v>
      </c>
      <c r="I26" s="13">
        <v>4911</v>
      </c>
      <c r="J26" s="13">
        <v>11901</v>
      </c>
      <c r="K26" s="11">
        <f t="shared" si="4"/>
        <v>151403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1844</v>
      </c>
      <c r="I27" s="11">
        <v>0</v>
      </c>
      <c r="J27" s="11">
        <v>0</v>
      </c>
      <c r="K27" s="11">
        <f t="shared" si="4"/>
        <v>1844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2.63168698</v>
      </c>
      <c r="F29" s="59">
        <f t="shared" si="7"/>
        <v>2.55473526</v>
      </c>
      <c r="G29" s="59">
        <f t="shared" si="7"/>
        <v>2.1975000000000002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-0.00462579</v>
      </c>
      <c r="E32" s="61">
        <v>-0.00431302</v>
      </c>
      <c r="F32" s="61">
        <v>-0.00426474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24057.54</v>
      </c>
      <c r="I35" s="19">
        <v>0</v>
      </c>
      <c r="J35" s="19">
        <v>0</v>
      </c>
      <c r="K35" s="23">
        <f>SUM(B35:J35)</f>
        <v>24057.54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6942.16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37017.72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3244.24</v>
      </c>
      <c r="F43" s="64">
        <f t="shared" si="10"/>
        <v>4716.56</v>
      </c>
      <c r="G43" s="64">
        <f t="shared" si="10"/>
        <v>6942.16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37017.72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1227</v>
      </c>
      <c r="E44" s="66">
        <v>758</v>
      </c>
      <c r="F44" s="66">
        <v>1102</v>
      </c>
      <c r="G44" s="66">
        <v>1622</v>
      </c>
      <c r="H44" s="66">
        <v>868</v>
      </c>
      <c r="I44" s="66">
        <v>249</v>
      </c>
      <c r="J44" s="66">
        <v>518</v>
      </c>
      <c r="K44" s="66">
        <f t="shared" si="9"/>
        <v>8649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1045263.38</v>
      </c>
      <c r="C47" s="22">
        <f aca="true" t="shared" si="11" ref="C47:H47">+C48+C56</f>
        <v>1538370.7799999998</v>
      </c>
      <c r="D47" s="22">
        <f t="shared" si="11"/>
        <v>1967700.93</v>
      </c>
      <c r="E47" s="22">
        <f t="shared" si="11"/>
        <v>1024745.32</v>
      </c>
      <c r="F47" s="22">
        <f t="shared" si="11"/>
        <v>1403181.7200000002</v>
      </c>
      <c r="G47" s="22">
        <f t="shared" si="11"/>
        <v>1991352.6</v>
      </c>
      <c r="H47" s="22">
        <f t="shared" si="11"/>
        <v>998149.78</v>
      </c>
      <c r="I47" s="22">
        <f>+I48+I56</f>
        <v>385958.95</v>
      </c>
      <c r="J47" s="22">
        <f>+J48+J56</f>
        <v>644919.27</v>
      </c>
      <c r="K47" s="22">
        <f>SUM(B47:J47)</f>
        <v>10999642.729999999</v>
      </c>
    </row>
    <row r="48" spans="1:11" ht="17.25" customHeight="1">
      <c r="A48" s="16" t="s">
        <v>46</v>
      </c>
      <c r="B48" s="23">
        <f>SUM(B49:B55)</f>
        <v>1027821.1900000001</v>
      </c>
      <c r="C48" s="23">
        <f aca="true" t="shared" si="12" ref="C48:H48">SUM(C49:C55)</f>
        <v>1516226.2099999997</v>
      </c>
      <c r="D48" s="23">
        <f t="shared" si="12"/>
        <v>1942355</v>
      </c>
      <c r="E48" s="23">
        <f t="shared" si="12"/>
        <v>1003759</v>
      </c>
      <c r="F48" s="23">
        <f t="shared" si="12"/>
        <v>1381310.11</v>
      </c>
      <c r="G48" s="23">
        <f t="shared" si="12"/>
        <v>1963571.98</v>
      </c>
      <c r="H48" s="23">
        <f t="shared" si="12"/>
        <v>979516.2000000001</v>
      </c>
      <c r="I48" s="23">
        <f>SUM(I49:I55)</f>
        <v>385958.95</v>
      </c>
      <c r="J48" s="23">
        <f>SUM(J49:J55)</f>
        <v>631739.87</v>
      </c>
      <c r="K48" s="23">
        <f aca="true" t="shared" si="13" ref="K48:K56">SUM(B48:J48)</f>
        <v>10832258.509999998</v>
      </c>
    </row>
    <row r="49" spans="1:11" ht="17.25" customHeight="1">
      <c r="A49" s="34" t="s">
        <v>47</v>
      </c>
      <c r="B49" s="23">
        <f aca="true" t="shared" si="14" ref="B49:H49">ROUND(B30*B7,2)</f>
        <v>1025769.4</v>
      </c>
      <c r="C49" s="23">
        <f t="shared" si="14"/>
        <v>1509789.66</v>
      </c>
      <c r="D49" s="23">
        <f t="shared" si="14"/>
        <v>1939998.75</v>
      </c>
      <c r="E49" s="23">
        <f t="shared" si="14"/>
        <v>1002154.48</v>
      </c>
      <c r="F49" s="23">
        <f t="shared" si="14"/>
        <v>1378891.56</v>
      </c>
      <c r="G49" s="23">
        <f t="shared" si="14"/>
        <v>1960102.34</v>
      </c>
      <c r="H49" s="23">
        <f t="shared" si="14"/>
        <v>953481.21</v>
      </c>
      <c r="I49" s="23">
        <f>ROUND(I30*I7,2)</f>
        <v>385483.58</v>
      </c>
      <c r="J49" s="23">
        <f>ROUND(J30*J7,2)</f>
        <v>629946.08</v>
      </c>
      <c r="K49" s="23">
        <f t="shared" si="13"/>
        <v>10785617.060000002</v>
      </c>
    </row>
    <row r="50" spans="1:11" ht="17.25" customHeight="1">
      <c r="A50" s="34" t="s">
        <v>48</v>
      </c>
      <c r="B50" s="19">
        <v>0</v>
      </c>
      <c r="C50" s="23">
        <f>ROUND(C31*C7,2)</f>
        <v>3355.94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3355.94</v>
      </c>
    </row>
    <row r="51" spans="1:11" ht="17.25" customHeight="1">
      <c r="A51" s="67" t="s">
        <v>109</v>
      </c>
      <c r="B51" s="68">
        <f>ROUND(B32*B7,2)</f>
        <v>-2039.89</v>
      </c>
      <c r="C51" s="68">
        <f>ROUND(C32*C7,2)</f>
        <v>-2693.11</v>
      </c>
      <c r="D51" s="68">
        <f aca="true" t="shared" si="15" ref="D51:J51">ROUND(D32*D7,2)</f>
        <v>-2895.31</v>
      </c>
      <c r="E51" s="68">
        <f t="shared" si="15"/>
        <v>-1639.72</v>
      </c>
      <c r="F51" s="68">
        <f t="shared" si="15"/>
        <v>-2298.01</v>
      </c>
      <c r="G51" s="68">
        <f t="shared" si="15"/>
        <v>-3472.52</v>
      </c>
      <c r="H51" s="68">
        <f t="shared" si="15"/>
        <v>-1737.59</v>
      </c>
      <c r="I51" s="68">
        <f t="shared" si="15"/>
        <v>-590.35</v>
      </c>
      <c r="J51" s="68">
        <f t="shared" si="15"/>
        <v>-423.25</v>
      </c>
      <c r="K51" s="68">
        <f>SUM(B51:J51)</f>
        <v>-17789.749999999996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24057.54</v>
      </c>
      <c r="I53" s="31">
        <f>+I35</f>
        <v>0</v>
      </c>
      <c r="J53" s="31">
        <f>+J35</f>
        <v>0</v>
      </c>
      <c r="K53" s="23">
        <f t="shared" si="13"/>
        <v>24057.54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6942.16</v>
      </c>
      <c r="H55" s="36">
        <v>3715.04</v>
      </c>
      <c r="I55" s="36">
        <v>1065.72</v>
      </c>
      <c r="J55" s="19">
        <v>2217.04</v>
      </c>
      <c r="K55" s="23">
        <f t="shared" si="13"/>
        <v>37017.72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-334201.91000000003</v>
      </c>
      <c r="C60" s="35">
        <f t="shared" si="16"/>
        <v>-208618.99</v>
      </c>
      <c r="D60" s="35">
        <f t="shared" si="16"/>
        <v>-235543.22</v>
      </c>
      <c r="E60" s="35">
        <f t="shared" si="16"/>
        <v>-342163.71</v>
      </c>
      <c r="F60" s="35">
        <f t="shared" si="16"/>
        <v>-342681.39</v>
      </c>
      <c r="G60" s="35">
        <f t="shared" si="16"/>
        <v>-326958.87000000005</v>
      </c>
      <c r="H60" s="35">
        <f t="shared" si="16"/>
        <v>-141364.68</v>
      </c>
      <c r="I60" s="35">
        <f t="shared" si="16"/>
        <v>-71903.81</v>
      </c>
      <c r="J60" s="35">
        <f t="shared" si="16"/>
        <v>-80245.34</v>
      </c>
      <c r="K60" s="35">
        <f>SUM(B60:J60)</f>
        <v>-2083681.9200000004</v>
      </c>
    </row>
    <row r="61" spans="1:11" ht="18.75" customHeight="1">
      <c r="A61" s="16" t="s">
        <v>78</v>
      </c>
      <c r="B61" s="35">
        <f aca="true" t="shared" si="17" ref="B61:J61">B62+B63+B64+B65+B66+B67</f>
        <v>-335716.28</v>
      </c>
      <c r="C61" s="35">
        <f t="shared" si="17"/>
        <v>-200060.37</v>
      </c>
      <c r="D61" s="35">
        <f t="shared" si="17"/>
        <v>-242664.73</v>
      </c>
      <c r="E61" s="35">
        <f t="shared" si="17"/>
        <v>-340940.2</v>
      </c>
      <c r="F61" s="35">
        <f t="shared" si="17"/>
        <v>-353722.95</v>
      </c>
      <c r="G61" s="35">
        <f t="shared" si="17"/>
        <v>-332860.41000000003</v>
      </c>
      <c r="H61" s="35">
        <f t="shared" si="17"/>
        <v>-142366</v>
      </c>
      <c r="I61" s="35">
        <f t="shared" si="17"/>
        <v>-29851.5</v>
      </c>
      <c r="J61" s="35">
        <f t="shared" si="17"/>
        <v>-65702</v>
      </c>
      <c r="K61" s="35">
        <f aca="true" t="shared" si="18" ref="K61:K95">SUM(B61:J61)</f>
        <v>-2043884.44</v>
      </c>
    </row>
    <row r="62" spans="1:11" ht="18.75" customHeight="1">
      <c r="A62" s="12" t="s">
        <v>79</v>
      </c>
      <c r="B62" s="35">
        <f>-ROUND(B9*$D$3,2)</f>
        <v>-134484</v>
      </c>
      <c r="C62" s="35">
        <f aca="true" t="shared" si="19" ref="C62:J62">-ROUND(C9*$D$3,2)</f>
        <v>-191635.5</v>
      </c>
      <c r="D62" s="35">
        <f t="shared" si="19"/>
        <v>-189108.5</v>
      </c>
      <c r="E62" s="35">
        <f t="shared" si="19"/>
        <v>-122650.5</v>
      </c>
      <c r="F62" s="35">
        <f t="shared" si="19"/>
        <v>-135467.5</v>
      </c>
      <c r="G62" s="35">
        <f t="shared" si="19"/>
        <v>-170653</v>
      </c>
      <c r="H62" s="35">
        <f t="shared" si="19"/>
        <v>-142366</v>
      </c>
      <c r="I62" s="35">
        <f t="shared" si="19"/>
        <v>-29851.5</v>
      </c>
      <c r="J62" s="35">
        <f t="shared" si="19"/>
        <v>-65702</v>
      </c>
      <c r="K62" s="35">
        <f t="shared" si="18"/>
        <v>-1181918.5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-1809.5</v>
      </c>
      <c r="C64" s="35">
        <v>-234.5</v>
      </c>
      <c r="D64" s="35">
        <v>-497</v>
      </c>
      <c r="E64" s="35">
        <v>-1921.5</v>
      </c>
      <c r="F64" s="35">
        <v>-1407</v>
      </c>
      <c r="G64" s="35">
        <v>-987</v>
      </c>
      <c r="H64" s="19">
        <v>0</v>
      </c>
      <c r="I64" s="19">
        <v>0</v>
      </c>
      <c r="J64" s="19">
        <v>0</v>
      </c>
      <c r="K64" s="35">
        <f t="shared" si="18"/>
        <v>-6856.5</v>
      </c>
    </row>
    <row r="65" spans="1:11" ht="18.75" customHeight="1">
      <c r="A65" s="12" t="s">
        <v>110</v>
      </c>
      <c r="B65" s="47">
        <v>-3759</v>
      </c>
      <c r="C65" s="47">
        <v>-906.5</v>
      </c>
      <c r="D65" s="47">
        <v>-1347.5</v>
      </c>
      <c r="E65" s="47">
        <v>-3111.5</v>
      </c>
      <c r="F65" s="47">
        <v>-1757</v>
      </c>
      <c r="G65" s="47">
        <v>-1543.5</v>
      </c>
      <c r="H65" s="19">
        <v>0</v>
      </c>
      <c r="I65" s="19">
        <v>0</v>
      </c>
      <c r="J65" s="19">
        <v>0</v>
      </c>
      <c r="K65" s="35">
        <f t="shared" si="18"/>
        <v>-12425</v>
      </c>
    </row>
    <row r="66" spans="1:11" ht="18.75" customHeight="1">
      <c r="A66" s="12" t="s">
        <v>56</v>
      </c>
      <c r="B66" s="47">
        <v>-195663.78</v>
      </c>
      <c r="C66" s="47">
        <v>-7238.87</v>
      </c>
      <c r="D66" s="47">
        <v>-51711.73</v>
      </c>
      <c r="E66" s="47">
        <v>-213166.7</v>
      </c>
      <c r="F66" s="47">
        <v>-215091.45</v>
      </c>
      <c r="G66" s="47">
        <v>-159676.91</v>
      </c>
      <c r="H66" s="19">
        <v>0</v>
      </c>
      <c r="I66" s="19">
        <v>0</v>
      </c>
      <c r="J66" s="19">
        <v>0</v>
      </c>
      <c r="K66" s="35">
        <f t="shared" si="18"/>
        <v>-842549.4400000001</v>
      </c>
    </row>
    <row r="67" spans="1:11" ht="18.75" customHeight="1">
      <c r="A67" s="12" t="s">
        <v>57</v>
      </c>
      <c r="B67" s="19">
        <v>0</v>
      </c>
      <c r="C67" s="47">
        <v>-45</v>
      </c>
      <c r="D67" s="19">
        <v>0</v>
      </c>
      <c r="E67" s="47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-15045.630000000001</v>
      </c>
      <c r="C68" s="35">
        <f t="shared" si="20"/>
        <v>-21951.22</v>
      </c>
      <c r="D68" s="35">
        <f t="shared" si="20"/>
        <v>-22145.08</v>
      </c>
      <c r="E68" s="35">
        <f t="shared" si="20"/>
        <v>-22920.65</v>
      </c>
      <c r="F68" s="35">
        <f t="shared" si="20"/>
        <v>-20695.74</v>
      </c>
      <c r="G68" s="35">
        <f t="shared" si="20"/>
        <v>-30087.09</v>
      </c>
      <c r="H68" s="35">
        <f t="shared" si="20"/>
        <v>-14627.16</v>
      </c>
      <c r="I68" s="35">
        <f t="shared" si="20"/>
        <v>-42052.31</v>
      </c>
      <c r="J68" s="35">
        <f t="shared" si="20"/>
        <v>-22275.719999999998</v>
      </c>
      <c r="K68" s="35">
        <f t="shared" si="18"/>
        <v>-211800.60000000003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-214</v>
      </c>
      <c r="H91" s="35">
        <v>-8.56</v>
      </c>
      <c r="I91" s="35">
        <v>0</v>
      </c>
      <c r="J91" s="35">
        <v>-136.96</v>
      </c>
      <c r="K91" s="35">
        <f t="shared" si="18"/>
        <v>-2448.1600000000003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-8505.39</v>
      </c>
      <c r="F92" s="19">
        <v>0</v>
      </c>
      <c r="G92" s="19">
        <v>0</v>
      </c>
      <c r="H92" s="19">
        <v>0</v>
      </c>
      <c r="I92" s="48">
        <v>-4863.08</v>
      </c>
      <c r="J92" s="48">
        <v>-11544.05</v>
      </c>
      <c r="K92" s="48">
        <f t="shared" si="18"/>
        <v>-24912.519999999997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125</v>
      </c>
      <c r="B95" s="35">
        <v>16560</v>
      </c>
      <c r="C95" s="35">
        <v>13392.6</v>
      </c>
      <c r="D95" s="35">
        <v>29266.59</v>
      </c>
      <c r="E95" s="35">
        <v>21697.14</v>
      </c>
      <c r="F95" s="35">
        <v>31737.3</v>
      </c>
      <c r="G95" s="35">
        <v>35988.63</v>
      </c>
      <c r="H95" s="35">
        <v>15628.48</v>
      </c>
      <c r="I95" s="19">
        <v>0</v>
      </c>
      <c r="J95" s="48">
        <v>7732.38</v>
      </c>
      <c r="K95" s="48">
        <f t="shared" si="18"/>
        <v>172003.12000000002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711061.47</v>
      </c>
      <c r="C97" s="24">
        <f t="shared" si="21"/>
        <v>1329751.7899999998</v>
      </c>
      <c r="D97" s="24">
        <f t="shared" si="21"/>
        <v>1732157.71</v>
      </c>
      <c r="E97" s="24">
        <f t="shared" si="21"/>
        <v>682581.61</v>
      </c>
      <c r="F97" s="24">
        <f t="shared" si="21"/>
        <v>1060500.33</v>
      </c>
      <c r="G97" s="24">
        <f t="shared" si="21"/>
        <v>1664393.7299999997</v>
      </c>
      <c r="H97" s="24">
        <f t="shared" si="21"/>
        <v>856785.1000000001</v>
      </c>
      <c r="I97" s="24">
        <f>+I98+I99</f>
        <v>314055.14</v>
      </c>
      <c r="J97" s="24">
        <f>+J98+J99</f>
        <v>564673.93</v>
      </c>
      <c r="K97" s="48">
        <f>SUM(B97:J97)</f>
        <v>8915960.81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677059.28</v>
      </c>
      <c r="C98" s="24">
        <f t="shared" si="22"/>
        <v>1294214.6199999999</v>
      </c>
      <c r="D98" s="24">
        <f t="shared" si="22"/>
        <v>1677545.19</v>
      </c>
      <c r="E98" s="24">
        <f t="shared" si="22"/>
        <v>639898.15</v>
      </c>
      <c r="F98" s="24">
        <f t="shared" si="22"/>
        <v>1006891.4200000002</v>
      </c>
      <c r="G98" s="24">
        <f t="shared" si="22"/>
        <v>1600624.4799999997</v>
      </c>
      <c r="H98" s="24">
        <f t="shared" si="22"/>
        <v>822523.04</v>
      </c>
      <c r="I98" s="24">
        <f t="shared" si="22"/>
        <v>314055.14</v>
      </c>
      <c r="J98" s="24">
        <f t="shared" si="22"/>
        <v>543762.15</v>
      </c>
      <c r="K98" s="48">
        <f>SUM(B98:J98)</f>
        <v>8576573.469999999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34002.19</v>
      </c>
      <c r="C99" s="24">
        <f t="shared" si="23"/>
        <v>35537.17</v>
      </c>
      <c r="D99" s="24">
        <f t="shared" si="23"/>
        <v>54612.520000000004</v>
      </c>
      <c r="E99" s="24">
        <f t="shared" si="23"/>
        <v>42683.46</v>
      </c>
      <c r="F99" s="24">
        <f t="shared" si="23"/>
        <v>53608.91</v>
      </c>
      <c r="G99" s="24">
        <f t="shared" si="23"/>
        <v>63769.25</v>
      </c>
      <c r="H99" s="24">
        <f t="shared" si="23"/>
        <v>34262.06</v>
      </c>
      <c r="I99" s="19">
        <f t="shared" si="23"/>
        <v>0</v>
      </c>
      <c r="J99" s="24">
        <f t="shared" si="23"/>
        <v>20911.78</v>
      </c>
      <c r="K99" s="48">
        <f>SUM(B99:J99)</f>
        <v>339387.33999999997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8915960.84</v>
      </c>
      <c r="L105" s="54"/>
    </row>
    <row r="106" spans="1:11" ht="18.75" customHeight="1">
      <c r="A106" s="26" t="s">
        <v>74</v>
      </c>
      <c r="B106" s="27">
        <v>105969.23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105969.23</v>
      </c>
    </row>
    <row r="107" spans="1:11" ht="18.75" customHeight="1">
      <c r="A107" s="26" t="s">
        <v>75</v>
      </c>
      <c r="B107" s="27">
        <v>605092.24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605092.24</v>
      </c>
    </row>
    <row r="108" spans="1:11" ht="18.75" customHeight="1">
      <c r="A108" s="26" t="s">
        <v>76</v>
      </c>
      <c r="B108" s="40">
        <v>0</v>
      </c>
      <c r="C108" s="27">
        <f>+C97</f>
        <v>1329751.7899999998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1329751.7899999998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1732157.71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1732157.71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682581.61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682581.61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212925.19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212925.19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412618.17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412618.17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434956.98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434956.98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520019.96</v>
      </c>
      <c r="H114" s="40">
        <v>0</v>
      </c>
      <c r="I114" s="40">
        <v>0</v>
      </c>
      <c r="J114" s="40">
        <v>0</v>
      </c>
      <c r="K114" s="41">
        <f t="shared" si="24"/>
        <v>520019.96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46713.17</v>
      </c>
      <c r="H115" s="40">
        <v>0</v>
      </c>
      <c r="I115" s="40">
        <v>0</v>
      </c>
      <c r="J115" s="40">
        <v>0</v>
      </c>
      <c r="K115" s="41">
        <f t="shared" si="24"/>
        <v>46713.17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269908.28</v>
      </c>
      <c r="H116" s="40">
        <v>0</v>
      </c>
      <c r="I116" s="40">
        <v>0</v>
      </c>
      <c r="J116" s="40">
        <v>0</v>
      </c>
      <c r="K116" s="41">
        <f t="shared" si="24"/>
        <v>269908.28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213265.68</v>
      </c>
      <c r="H117" s="40">
        <v>0</v>
      </c>
      <c r="I117" s="40">
        <v>0</v>
      </c>
      <c r="J117" s="40">
        <v>0</v>
      </c>
      <c r="K117" s="41">
        <f t="shared" si="24"/>
        <v>213265.68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614486.66</v>
      </c>
      <c r="H118" s="40">
        <v>0</v>
      </c>
      <c r="I118" s="40">
        <v>0</v>
      </c>
      <c r="J118" s="40">
        <v>0</v>
      </c>
      <c r="K118" s="41">
        <f t="shared" si="24"/>
        <v>614486.66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326761.52</v>
      </c>
      <c r="I119" s="40">
        <v>0</v>
      </c>
      <c r="J119" s="40">
        <v>0</v>
      </c>
      <c r="K119" s="41">
        <f t="shared" si="24"/>
        <v>326761.52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530023.58</v>
      </c>
      <c r="I120" s="40">
        <v>0</v>
      </c>
      <c r="J120" s="40">
        <v>0</v>
      </c>
      <c r="K120" s="41">
        <f t="shared" si="24"/>
        <v>530023.58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314055.14</v>
      </c>
      <c r="J121" s="40">
        <v>0</v>
      </c>
      <c r="K121" s="41">
        <f t="shared" si="24"/>
        <v>314055.14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564673.93</v>
      </c>
      <c r="K122" s="44">
        <f t="shared" si="24"/>
        <v>564673.93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2015-04-28T13:20:30Z</dcterms:modified>
  <cp:category/>
  <cp:version/>
  <cp:contentType/>
  <cp:contentStatus/>
</cp:coreProperties>
</file>