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<sst xmlns="http://schemas.openxmlformats.org/spreadsheetml/2006/main" count="126" uniqueCount="126">
  <si>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</si>
  <si>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</si>
  <si>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</si>
  <si>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</si>
  <si>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</si>
  <si>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</si>
  <si>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</si>
  <si>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</si>
  <si>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</si>
  <si>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</si>
  <si>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</si>
  <si>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</si>
  <si>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</si>
  <si>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</si>
  <si>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</si>
  <si>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</si>
  <si>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</si>
  <si>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</si>
  <si>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</si>
  <si>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</si>
  <si>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</si>
  <si>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</si>
  <si>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</si>
  <si>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</si>
  <si>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</si>
  <si>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</si>
  <si>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</si>
  <si>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</si>
  <si>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</si>
  <si>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</si>
  <si>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</si>
  <si>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</si>
  <si>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</si>
  <si>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</si>
  <si>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</si>
  <si>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</si>
  <si>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</si>
  <si>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</si>
  <si>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</si>
  <si>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</si>
  <si>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</si>
  <si>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</si>
  <si>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</si>
  <si>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</si>
  <si>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</si>
  <si>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</si>
  <si>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</si>
  <si>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</si>
  <si>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</si>
  <si>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</si>
  <si>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</si>
  <si>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</si>
  <si>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</si>
  <si>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</si>
  <si>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</si>
  <si>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</si>
  <si>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</si>
  <si>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</si>
  <si>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</si>
  <si>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</si>
  <si>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</si>
  <si>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</si>
  <si>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</si>
  <si>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</si>
  <si>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</si>
  <si>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</si>
  <si>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</si>
  <si>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</si>
  <si>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</si>
  <si>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</si>
  <si>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</si>
  <si>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</si>
  <si>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</si>
  <si>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</si>
  <si>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</si>
  <si>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</si>
  <si>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</si>
  <si>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</si>
  <si>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</si>
  <si>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</si>
  <si>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</si>
  <si>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</si>
  <si>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</si>
  <si>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</si>
  <si>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</si>
  <si>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</si>
  <si>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</si>
  <si>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</si>
  <si>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</si>
  <si>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</si>
  <si>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</si>
  <si>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</si>
  <si>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</si>
  <si>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</si>
  <si>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</si>
  <si>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</si>
  <si>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</si>
  <si>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</si>
  <si>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</si>
  <si>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</si>
  <si>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</si>
  <si>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</si>
  <si>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</si>
  <si>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</si>
  <si>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</si>
  <si>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</si>
  <si>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</si>
  <si>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</si>
  <si>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</si>
  <si>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</si>
  <si>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</si>
  <si>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</si>
  <si>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</si>
  <si>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</si>
  <si>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</si>
  <si>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</si>
  <si>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</si>
  <si>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</si>
  <si>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</si>
  <si>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</si>
  <si>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</si>
  <si>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</si>
  <si>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</si>
  <si>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</si>
  <si>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</si>
  <si>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04/04/15 - VENCIMENTO 10/04/15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</si>
</sst>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125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4" t="s">
        <v>15</v>
      </c>
      <c r="B4" s="76" t="s">
        <v>96</v>
      </c>
      <c r="C4" s="77"/>
      <c r="D4" s="77"/>
      <c r="E4" s="77"/>
      <c r="F4" s="77"/>
      <c r="G4" s="77"/>
      <c r="H4" s="77"/>
      <c r="I4" s="77"/>
      <c r="J4" s="78"/>
      <c r="K4" s="75" t="s">
        <v>16</v>
      </c>
    </row>
    <row r="5" spans="1:11" ht="38.25">
      <c r="A5" s="74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9" t="s">
        <v>95</v>
      </c>
      <c r="J5" s="79" t="s">
        <v>94</v>
      </c>
      <c r="K5" s="74"/>
    </row>
    <row r="6" spans="1:11" ht="18.75" customHeight="1">
      <c r="A6" s="7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0"/>
      <c r="J6" s="80"/>
      <c r="K6" s="74"/>
    </row>
    <row r="7" spans="1:12" ht="17.25" customHeight="1">
      <c r="A7" s="8" t="s">
        <v>30</v>
      </c>
      <c r="B7" s="9">
        <f aca="true" t="shared" si="0" ref="B7:K7">+B8+B20+B24+B27</f>
        <v>285484</v>
      </c>
      <c r="C7" s="9">
        <f t="shared" si="0"/>
        <v>378361</v>
      </c>
      <c r="D7" s="9">
        <f t="shared" si="0"/>
        <v>439634</v>
      </c>
      <c r="E7" s="9">
        <f t="shared" si="0"/>
        <v>235689</v>
      </c>
      <c r="F7" s="9">
        <f t="shared" si="0"/>
        <v>365975</v>
      </c>
      <c r="G7" s="9">
        <f t="shared" si="0"/>
        <v>562988</v>
      </c>
      <c r="H7" s="9">
        <f t="shared" si="0"/>
        <v>223609</v>
      </c>
      <c r="I7" s="9">
        <f t="shared" si="0"/>
        <v>52299</v>
      </c>
      <c r="J7" s="9">
        <f t="shared" si="0"/>
        <v>165081</v>
      </c>
      <c r="K7" s="9">
        <f t="shared" si="0"/>
        <v>2709120</v>
      </c>
      <c r="L7" s="52"/>
    </row>
    <row r="8" spans="1:11" ht="17.25" customHeight="1">
      <c r="A8" s="10" t="s">
        <v>103</v>
      </c>
      <c r="B8" s="11">
        <f>B9+B12+B16</f>
        <v>165452</v>
      </c>
      <c r="C8" s="11">
        <f aca="true" t="shared" si="1" ref="C8:J8">C9+C12+C16</f>
        <v>227033</v>
      </c>
      <c r="D8" s="11">
        <f t="shared" si="1"/>
        <v>250752</v>
      </c>
      <c r="E8" s="11">
        <f t="shared" si="1"/>
        <v>139336</v>
      </c>
      <c r="F8" s="11">
        <f t="shared" si="1"/>
        <v>199972</v>
      </c>
      <c r="G8" s="11">
        <f t="shared" si="1"/>
        <v>303372</v>
      </c>
      <c r="H8" s="11">
        <f t="shared" si="1"/>
        <v>138232</v>
      </c>
      <c r="I8" s="11">
        <f t="shared" si="1"/>
        <v>27422</v>
      </c>
      <c r="J8" s="11">
        <f t="shared" si="1"/>
        <v>93807</v>
      </c>
      <c r="K8" s="11">
        <f>SUM(B8:J8)</f>
        <v>1545378</v>
      </c>
    </row>
    <row r="9" spans="1:11" ht="17.25" customHeight="1">
      <c r="A9" s="15" t="s">
        <v>17</v>
      </c>
      <c r="B9" s="13">
        <f>+B10+B11</f>
        <v>31929</v>
      </c>
      <c r="C9" s="13">
        <f aca="true" t="shared" si="2" ref="C9:J9">+C10+C11</f>
        <v>48097</v>
      </c>
      <c r="D9" s="13">
        <f t="shared" si="2"/>
        <v>48416</v>
      </c>
      <c r="E9" s="13">
        <f t="shared" si="2"/>
        <v>27318</v>
      </c>
      <c r="F9" s="13">
        <f t="shared" si="2"/>
        <v>31638</v>
      </c>
      <c r="G9" s="13">
        <f t="shared" si="2"/>
        <v>36122</v>
      </c>
      <c r="H9" s="13">
        <f t="shared" si="2"/>
        <v>29219</v>
      </c>
      <c r="I9" s="13">
        <f t="shared" si="2"/>
        <v>6765</v>
      </c>
      <c r="J9" s="13">
        <f t="shared" si="2"/>
        <v>16130</v>
      </c>
      <c r="K9" s="11">
        <f>SUM(B9:J9)</f>
        <v>275634</v>
      </c>
    </row>
    <row r="10" spans="1:11" ht="17.25" customHeight="1">
      <c r="A10" s="29" t="s">
        <v>18</v>
      </c>
      <c r="B10" s="13">
        <v>31929</v>
      </c>
      <c r="C10" s="13">
        <v>48097</v>
      </c>
      <c r="D10" s="13">
        <v>48416</v>
      </c>
      <c r="E10" s="13">
        <v>27318</v>
      </c>
      <c r="F10" s="13">
        <v>31638</v>
      </c>
      <c r="G10" s="13">
        <v>36122</v>
      </c>
      <c r="H10" s="13">
        <v>29219</v>
      </c>
      <c r="I10" s="13">
        <v>6765</v>
      </c>
      <c r="J10" s="13">
        <v>16130</v>
      </c>
      <c r="K10" s="11">
        <f>SUM(B10:J10)</f>
        <v>275634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121532</v>
      </c>
      <c r="C12" s="17">
        <f t="shared" si="3"/>
        <v>163430</v>
      </c>
      <c r="D12" s="17">
        <f t="shared" si="3"/>
        <v>187561</v>
      </c>
      <c r="E12" s="17">
        <f t="shared" si="3"/>
        <v>103220</v>
      </c>
      <c r="F12" s="17">
        <f t="shared" si="3"/>
        <v>154039</v>
      </c>
      <c r="G12" s="17">
        <f t="shared" si="3"/>
        <v>246390</v>
      </c>
      <c r="H12" s="17">
        <f t="shared" si="3"/>
        <v>101299</v>
      </c>
      <c r="I12" s="17">
        <f t="shared" si="3"/>
        <v>18784</v>
      </c>
      <c r="J12" s="17">
        <f t="shared" si="3"/>
        <v>71919</v>
      </c>
      <c r="K12" s="11">
        <f aca="true" t="shared" si="4" ref="K12:K27">SUM(B12:J12)</f>
        <v>1168174</v>
      </c>
    </row>
    <row r="13" spans="1:13" ht="17.25" customHeight="1">
      <c r="A13" s="14" t="s">
        <v>20</v>
      </c>
      <c r="B13" s="13">
        <v>59543</v>
      </c>
      <c r="C13" s="13">
        <v>86383</v>
      </c>
      <c r="D13" s="13">
        <v>97369</v>
      </c>
      <c r="E13" s="13">
        <v>53957</v>
      </c>
      <c r="F13" s="13">
        <v>77639</v>
      </c>
      <c r="G13" s="13">
        <v>115391</v>
      </c>
      <c r="H13" s="13">
        <v>47748</v>
      </c>
      <c r="I13" s="13">
        <v>10627</v>
      </c>
      <c r="J13" s="13">
        <v>37891</v>
      </c>
      <c r="K13" s="11">
        <f t="shared" si="4"/>
        <v>586548</v>
      </c>
      <c r="L13" s="52"/>
      <c r="M13" s="53"/>
    </row>
    <row r="14" spans="1:12" ht="17.25" customHeight="1">
      <c r="A14" s="14" t="s">
        <v>21</v>
      </c>
      <c r="B14" s="13">
        <v>57282</v>
      </c>
      <c r="C14" s="13">
        <v>70406</v>
      </c>
      <c r="D14" s="13">
        <v>83044</v>
      </c>
      <c r="E14" s="13">
        <v>45215</v>
      </c>
      <c r="F14" s="13">
        <v>71124</v>
      </c>
      <c r="G14" s="13">
        <v>123846</v>
      </c>
      <c r="H14" s="13">
        <v>49547</v>
      </c>
      <c r="I14" s="13">
        <v>7377</v>
      </c>
      <c r="J14" s="13">
        <v>31632</v>
      </c>
      <c r="K14" s="11">
        <f t="shared" si="4"/>
        <v>539473</v>
      </c>
      <c r="L14" s="52"/>
    </row>
    <row r="15" spans="1:11" ht="17.25" customHeight="1">
      <c r="A15" s="14" t="s">
        <v>22</v>
      </c>
      <c r="B15" s="13">
        <v>4707</v>
      </c>
      <c r="C15" s="13">
        <v>6641</v>
      </c>
      <c r="D15" s="13">
        <v>7148</v>
      </c>
      <c r="E15" s="13">
        <v>4048</v>
      </c>
      <c r="F15" s="13">
        <v>5276</v>
      </c>
      <c r="G15" s="13">
        <v>7153</v>
      </c>
      <c r="H15" s="13">
        <v>4004</v>
      </c>
      <c r="I15" s="13">
        <v>780</v>
      </c>
      <c r="J15" s="13">
        <v>2396</v>
      </c>
      <c r="K15" s="11">
        <f t="shared" si="4"/>
        <v>42153</v>
      </c>
    </row>
    <row r="16" spans="1:11" ht="17.25" customHeight="1">
      <c r="A16" s="15" t="s">
        <v>99</v>
      </c>
      <c r="B16" s="13">
        <f>B17+B18+B19</f>
        <v>11991</v>
      </c>
      <c r="C16" s="13">
        <f aca="true" t="shared" si="5" ref="C16:J16">C17+C18+C19</f>
        <v>15506</v>
      </c>
      <c r="D16" s="13">
        <f t="shared" si="5"/>
        <v>14775</v>
      </c>
      <c r="E16" s="13">
        <f t="shared" si="5"/>
        <v>8798</v>
      </c>
      <c r="F16" s="13">
        <f t="shared" si="5"/>
        <v>14295</v>
      </c>
      <c r="G16" s="13">
        <f t="shared" si="5"/>
        <v>20860</v>
      </c>
      <c r="H16" s="13">
        <f t="shared" si="5"/>
        <v>7714</v>
      </c>
      <c r="I16" s="13">
        <f t="shared" si="5"/>
        <v>1873</v>
      </c>
      <c r="J16" s="13">
        <f t="shared" si="5"/>
        <v>5758</v>
      </c>
      <c r="K16" s="11">
        <f t="shared" si="4"/>
        <v>101570</v>
      </c>
    </row>
    <row r="17" spans="1:11" ht="17.25" customHeight="1">
      <c r="A17" s="14" t="s">
        <v>100</v>
      </c>
      <c r="B17" s="13">
        <v>4530</v>
      </c>
      <c r="C17" s="13">
        <v>6385</v>
      </c>
      <c r="D17" s="13">
        <v>6405</v>
      </c>
      <c r="E17" s="13">
        <v>3861</v>
      </c>
      <c r="F17" s="13">
        <v>6214</v>
      </c>
      <c r="G17" s="13">
        <v>9010</v>
      </c>
      <c r="H17" s="13">
        <v>3603</v>
      </c>
      <c r="I17" s="13">
        <v>917</v>
      </c>
      <c r="J17" s="13">
        <v>2422</v>
      </c>
      <c r="K17" s="11">
        <f t="shared" si="4"/>
        <v>43347</v>
      </c>
    </row>
    <row r="18" spans="1:11" ht="17.25" customHeight="1">
      <c r="A18" s="14" t="s">
        <v>101</v>
      </c>
      <c r="B18" s="13">
        <v>930</v>
      </c>
      <c r="C18" s="13">
        <v>958</v>
      </c>
      <c r="D18" s="13">
        <v>1065</v>
      </c>
      <c r="E18" s="13">
        <v>765</v>
      </c>
      <c r="F18" s="13">
        <v>1034</v>
      </c>
      <c r="G18" s="13">
        <v>2190</v>
      </c>
      <c r="H18" s="13">
        <v>612</v>
      </c>
      <c r="I18" s="13">
        <v>149</v>
      </c>
      <c r="J18" s="13">
        <v>392</v>
      </c>
      <c r="K18" s="11">
        <f t="shared" si="4"/>
        <v>8095</v>
      </c>
    </row>
    <row r="19" spans="1:11" ht="17.25" customHeight="1">
      <c r="A19" s="14" t="s">
        <v>102</v>
      </c>
      <c r="B19" s="13">
        <v>6531</v>
      </c>
      <c r="C19" s="13">
        <v>8163</v>
      </c>
      <c r="D19" s="13">
        <v>7305</v>
      </c>
      <c r="E19" s="13">
        <v>4172</v>
      </c>
      <c r="F19" s="13">
        <v>7047</v>
      </c>
      <c r="G19" s="13">
        <v>9660</v>
      </c>
      <c r="H19" s="13">
        <v>3499</v>
      </c>
      <c r="I19" s="13">
        <v>807</v>
      </c>
      <c r="J19" s="13">
        <v>2944</v>
      </c>
      <c r="K19" s="11">
        <f t="shared" si="4"/>
        <v>50128</v>
      </c>
    </row>
    <row r="20" spans="1:11" ht="17.25" customHeight="1">
      <c r="A20" s="16" t="s">
        <v>23</v>
      </c>
      <c r="B20" s="11">
        <f>+B21+B22+B23</f>
        <v>89661</v>
      </c>
      <c r="C20" s="11">
        <f aca="true" t="shared" si="6" ref="C20:J20">+C21+C22+C23</f>
        <v>105600</v>
      </c>
      <c r="D20" s="11">
        <f t="shared" si="6"/>
        <v>133564</v>
      </c>
      <c r="E20" s="11">
        <f t="shared" si="6"/>
        <v>67836</v>
      </c>
      <c r="F20" s="11">
        <f t="shared" si="6"/>
        <v>128837</v>
      </c>
      <c r="G20" s="11">
        <f t="shared" si="6"/>
        <v>217999</v>
      </c>
      <c r="H20" s="11">
        <f t="shared" si="6"/>
        <v>65337</v>
      </c>
      <c r="I20" s="11">
        <f t="shared" si="6"/>
        <v>15845</v>
      </c>
      <c r="J20" s="11">
        <f t="shared" si="6"/>
        <v>46876</v>
      </c>
      <c r="K20" s="11">
        <f t="shared" si="4"/>
        <v>871555</v>
      </c>
    </row>
    <row r="21" spans="1:12" ht="17.25" customHeight="1">
      <c r="A21" s="12" t="s">
        <v>24</v>
      </c>
      <c r="B21" s="13">
        <v>48160</v>
      </c>
      <c r="C21" s="13">
        <v>61992</v>
      </c>
      <c r="D21" s="13">
        <v>76387</v>
      </c>
      <c r="E21" s="13">
        <v>39148</v>
      </c>
      <c r="F21" s="13">
        <v>70031</v>
      </c>
      <c r="G21" s="13">
        <v>108499</v>
      </c>
      <c r="H21" s="13">
        <v>34831</v>
      </c>
      <c r="I21" s="13">
        <v>9713</v>
      </c>
      <c r="J21" s="13">
        <v>26420</v>
      </c>
      <c r="K21" s="11">
        <f t="shared" si="4"/>
        <v>475181</v>
      </c>
      <c r="L21" s="52"/>
    </row>
    <row r="22" spans="1:12" ht="17.25" customHeight="1">
      <c r="A22" s="12" t="s">
        <v>25</v>
      </c>
      <c r="B22" s="13">
        <v>38758</v>
      </c>
      <c r="C22" s="13">
        <v>40129</v>
      </c>
      <c r="D22" s="13">
        <v>52986</v>
      </c>
      <c r="E22" s="13">
        <v>26707</v>
      </c>
      <c r="F22" s="13">
        <v>55377</v>
      </c>
      <c r="G22" s="13">
        <v>104478</v>
      </c>
      <c r="H22" s="13">
        <v>28573</v>
      </c>
      <c r="I22" s="13">
        <v>5600</v>
      </c>
      <c r="J22" s="13">
        <v>19161</v>
      </c>
      <c r="K22" s="11">
        <f t="shared" si="4"/>
        <v>371769</v>
      </c>
      <c r="L22" s="52"/>
    </row>
    <row r="23" spans="1:11" ht="17.25" customHeight="1">
      <c r="A23" s="12" t="s">
        <v>26</v>
      </c>
      <c r="B23" s="13">
        <v>2743</v>
      </c>
      <c r="C23" s="13">
        <v>3479</v>
      </c>
      <c r="D23" s="13">
        <v>4191</v>
      </c>
      <c r="E23" s="13">
        <v>1981</v>
      </c>
      <c r="F23" s="13">
        <v>3429</v>
      </c>
      <c r="G23" s="13">
        <v>5022</v>
      </c>
      <c r="H23" s="13">
        <v>1933</v>
      </c>
      <c r="I23" s="13">
        <v>532</v>
      </c>
      <c r="J23" s="13">
        <v>1295</v>
      </c>
      <c r="K23" s="11">
        <f t="shared" si="4"/>
        <v>24605</v>
      </c>
    </row>
    <row r="24" spans="1:11" ht="17.25" customHeight="1">
      <c r="A24" s="16" t="s">
        <v>27</v>
      </c>
      <c r="B24" s="13">
        <v>30371</v>
      </c>
      <c r="C24" s="13">
        <v>45728</v>
      </c>
      <c r="D24" s="13">
        <v>55318</v>
      </c>
      <c r="E24" s="13">
        <v>28517</v>
      </c>
      <c r="F24" s="13">
        <v>37166</v>
      </c>
      <c r="G24" s="13">
        <v>41617</v>
      </c>
      <c r="H24" s="13">
        <v>18967</v>
      </c>
      <c r="I24" s="13">
        <v>9032</v>
      </c>
      <c r="J24" s="13">
        <v>24398</v>
      </c>
      <c r="K24" s="11">
        <f t="shared" si="4"/>
        <v>291114</v>
      </c>
    </row>
    <row r="25" spans="1:12" ht="17.25" customHeight="1">
      <c r="A25" s="12" t="s">
        <v>28</v>
      </c>
      <c r="B25" s="13">
        <v>19437</v>
      </c>
      <c r="C25" s="13">
        <v>29266</v>
      </c>
      <c r="D25" s="13">
        <v>35404</v>
      </c>
      <c r="E25" s="13">
        <v>18251</v>
      </c>
      <c r="F25" s="13">
        <v>23786</v>
      </c>
      <c r="G25" s="13">
        <v>26635</v>
      </c>
      <c r="H25" s="13">
        <v>12139</v>
      </c>
      <c r="I25" s="13">
        <v>5780</v>
      </c>
      <c r="J25" s="13">
        <v>15615</v>
      </c>
      <c r="K25" s="11">
        <f t="shared" si="4"/>
        <v>186313</v>
      </c>
      <c r="L25" s="52"/>
    </row>
    <row r="26" spans="1:12" ht="17.25" customHeight="1">
      <c r="A26" s="12" t="s">
        <v>29</v>
      </c>
      <c r="B26" s="13">
        <v>10934</v>
      </c>
      <c r="C26" s="13">
        <v>16462</v>
      </c>
      <c r="D26" s="13">
        <v>19914</v>
      </c>
      <c r="E26" s="13">
        <v>10266</v>
      </c>
      <c r="F26" s="13">
        <v>13380</v>
      </c>
      <c r="G26" s="13">
        <v>14982</v>
      </c>
      <c r="H26" s="13">
        <v>6828</v>
      </c>
      <c r="I26" s="13">
        <v>3252</v>
      </c>
      <c r="J26" s="13">
        <v>8783</v>
      </c>
      <c r="K26" s="11">
        <f t="shared" si="4"/>
        <v>104801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1073</v>
      </c>
      <c r="I27" s="11">
        <v>0</v>
      </c>
      <c r="J27" s="11">
        <v>0</v>
      </c>
      <c r="K27" s="11">
        <f t="shared" si="4"/>
        <v>1073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2.40898148</v>
      </c>
      <c r="C29" s="60">
        <f aca="true" t="shared" si="7" ref="C29:J29">SUM(C30:C33)</f>
        <v>2.7482059999999997</v>
      </c>
      <c r="D29" s="60">
        <f t="shared" si="7"/>
        <v>3.09487421</v>
      </c>
      <c r="E29" s="60">
        <f t="shared" si="7"/>
        <v>2.63168698</v>
      </c>
      <c r="F29" s="60">
        <f t="shared" si="7"/>
        <v>2.55473526</v>
      </c>
      <c r="G29" s="60">
        <f t="shared" si="7"/>
        <v>2.19752424</v>
      </c>
      <c r="H29" s="60">
        <f t="shared" si="7"/>
        <v>2.5196</v>
      </c>
      <c r="I29" s="60">
        <f t="shared" si="7"/>
        <v>4.473838</v>
      </c>
      <c r="J29" s="60">
        <f t="shared" si="7"/>
        <v>2.654915</v>
      </c>
      <c r="K29" s="19">
        <v>0</v>
      </c>
    </row>
    <row r="30" spans="1:11" ht="17.25" customHeight="1">
      <c r="A30" s="16" t="s">
        <v>34</v>
      </c>
      <c r="B30" s="32">
        <v>2.4137</v>
      </c>
      <c r="C30" s="32">
        <v>2.747</v>
      </c>
      <c r="D30" s="32">
        <v>3.0995</v>
      </c>
      <c r="E30" s="32">
        <v>2.636</v>
      </c>
      <c r="F30" s="32">
        <v>2.559</v>
      </c>
      <c r="G30" s="32">
        <v>2.2014</v>
      </c>
      <c r="H30" s="32">
        <v>2.5242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0.006106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109</v>
      </c>
      <c r="B32" s="62">
        <v>-0.00471852</v>
      </c>
      <c r="C32" s="62">
        <v>-0.0049</v>
      </c>
      <c r="D32" s="62">
        <v>-0.00462579</v>
      </c>
      <c r="E32" s="62">
        <v>-0.00431302</v>
      </c>
      <c r="F32" s="62">
        <v>-0.00426474</v>
      </c>
      <c r="G32" s="62">
        <v>-0.00387576</v>
      </c>
      <c r="H32" s="62">
        <v>-0.0046</v>
      </c>
      <c r="I32" s="62">
        <v>-0.006862</v>
      </c>
      <c r="J32" s="62">
        <v>-0.001785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26003.69</v>
      </c>
      <c r="I35" s="19">
        <v>0</v>
      </c>
      <c r="J35" s="19">
        <v>0</v>
      </c>
      <c r="K35" s="23">
        <f>SUM(B35:J35)</f>
        <v>26003.69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3929.04</v>
      </c>
      <c r="C39" s="23">
        <f aca="true" t="shared" si="8" ref="C39:J39">+C43</f>
        <v>5773.72</v>
      </c>
      <c r="D39" s="23">
        <f t="shared" si="8"/>
        <v>5251.56</v>
      </c>
      <c r="E39" s="19">
        <f t="shared" si="8"/>
        <v>3244.24</v>
      </c>
      <c r="F39" s="23">
        <f t="shared" si="8"/>
        <v>4716.56</v>
      </c>
      <c r="G39" s="23">
        <f t="shared" si="8"/>
        <v>6582.64</v>
      </c>
      <c r="H39" s="23">
        <f t="shared" si="8"/>
        <v>3642.28</v>
      </c>
      <c r="I39" s="23">
        <f t="shared" si="8"/>
        <v>1065.72</v>
      </c>
      <c r="J39" s="23">
        <f t="shared" si="8"/>
        <v>2110.04</v>
      </c>
      <c r="K39" s="23">
        <f aca="true" t="shared" si="9" ref="K39:K44">SUM(B39:J39)</f>
        <v>36315.8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108</v>
      </c>
      <c r="B43" s="65">
        <f>ROUND(B44*B45,2)</f>
        <v>3929.04</v>
      </c>
      <c r="C43" s="65">
        <f>ROUND(C44*C45,2)</f>
        <v>5773.72</v>
      </c>
      <c r="D43" s="65">
        <f aca="true" t="shared" si="10" ref="D43:J43">ROUND(D44*D45,2)</f>
        <v>5251.56</v>
      </c>
      <c r="E43" s="65">
        <f t="shared" si="10"/>
        <v>3244.24</v>
      </c>
      <c r="F43" s="65">
        <f t="shared" si="10"/>
        <v>4716.56</v>
      </c>
      <c r="G43" s="65">
        <f t="shared" si="10"/>
        <v>6582.64</v>
      </c>
      <c r="H43" s="65">
        <f t="shared" si="10"/>
        <v>3642.28</v>
      </c>
      <c r="I43" s="65">
        <f t="shared" si="10"/>
        <v>1065.72</v>
      </c>
      <c r="J43" s="65">
        <f t="shared" si="10"/>
        <v>2110.04</v>
      </c>
      <c r="K43" s="65">
        <f t="shared" si="9"/>
        <v>36315.8</v>
      </c>
    </row>
    <row r="44" spans="1:11" ht="17.25" customHeight="1">
      <c r="A44" s="66" t="s">
        <v>43</v>
      </c>
      <c r="B44" s="67">
        <v>918</v>
      </c>
      <c r="C44" s="67">
        <v>1349</v>
      </c>
      <c r="D44" s="67">
        <v>1227</v>
      </c>
      <c r="E44" s="67">
        <v>758</v>
      </c>
      <c r="F44" s="67">
        <v>1102</v>
      </c>
      <c r="G44" s="67">
        <v>1538</v>
      </c>
      <c r="H44" s="67">
        <v>851</v>
      </c>
      <c r="I44" s="67">
        <v>249</v>
      </c>
      <c r="J44" s="67">
        <v>493</v>
      </c>
      <c r="K44" s="67">
        <f t="shared" si="9"/>
        <v>8485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709096.8999999999</v>
      </c>
      <c r="C47" s="22">
        <f aca="true" t="shared" si="11" ref="C47:H47">+C48+C56</f>
        <v>1067732.26</v>
      </c>
      <c r="D47" s="22">
        <f t="shared" si="11"/>
        <v>1391209.4200000002</v>
      </c>
      <c r="E47" s="22">
        <f t="shared" si="11"/>
        <v>644490.2299999999</v>
      </c>
      <c r="F47" s="22">
        <f t="shared" si="11"/>
        <v>961557.41</v>
      </c>
      <c r="G47" s="22">
        <f t="shared" si="11"/>
        <v>1271543.03</v>
      </c>
      <c r="H47" s="22">
        <f t="shared" si="11"/>
        <v>611684.7899999999</v>
      </c>
      <c r="I47" s="22">
        <f>+I48+I56</f>
        <v>235042.97</v>
      </c>
      <c r="J47" s="22">
        <f>+J48+J56</f>
        <v>453565.46</v>
      </c>
      <c r="K47" s="22">
        <f>SUM(B47:J47)</f>
        <v>7345922.47</v>
      </c>
    </row>
    <row r="48" spans="1:11" ht="17.25" customHeight="1">
      <c r="A48" s="16" t="s">
        <v>46</v>
      </c>
      <c r="B48" s="23">
        <f>SUM(B49:B55)</f>
        <v>691654.71</v>
      </c>
      <c r="C48" s="23">
        <f aca="true" t="shared" si="12" ref="C48:H48">SUM(C49:C55)</f>
        <v>1045587.6900000001</v>
      </c>
      <c r="D48" s="23">
        <f t="shared" si="12"/>
        <v>1365863.4900000002</v>
      </c>
      <c r="E48" s="23">
        <f t="shared" si="12"/>
        <v>623503.9099999999</v>
      </c>
      <c r="F48" s="23">
        <f t="shared" si="12"/>
        <v>939685.8</v>
      </c>
      <c r="G48" s="23">
        <f t="shared" si="12"/>
        <v>1243762.41</v>
      </c>
      <c r="H48" s="23">
        <f t="shared" si="12"/>
        <v>593051.21</v>
      </c>
      <c r="I48" s="23">
        <f>SUM(I49:I55)</f>
        <v>235042.97</v>
      </c>
      <c r="J48" s="23">
        <f>SUM(J49:J55)</f>
        <v>440386.06</v>
      </c>
      <c r="K48" s="23">
        <f aca="true" t="shared" si="13" ref="K48:K56">SUM(B48:J48)</f>
        <v>7178538.249999999</v>
      </c>
    </row>
    <row r="49" spans="1:11" ht="17.25" customHeight="1">
      <c r="A49" s="34" t="s">
        <v>47</v>
      </c>
      <c r="B49" s="23">
        <f aca="true" t="shared" si="14" ref="B49:H49">ROUND(B30*B7,2)</f>
        <v>689072.73</v>
      </c>
      <c r="C49" s="23">
        <f t="shared" si="14"/>
        <v>1039357.67</v>
      </c>
      <c r="D49" s="23">
        <f t="shared" si="14"/>
        <v>1362645.58</v>
      </c>
      <c r="E49" s="23">
        <f t="shared" si="14"/>
        <v>621276.2</v>
      </c>
      <c r="F49" s="23">
        <f t="shared" si="14"/>
        <v>936530.03</v>
      </c>
      <c r="G49" s="23">
        <f t="shared" si="14"/>
        <v>1239361.78</v>
      </c>
      <c r="H49" s="23">
        <f t="shared" si="14"/>
        <v>564433.84</v>
      </c>
      <c r="I49" s="23">
        <f>ROUND(I30*I7,2)</f>
        <v>234336.13</v>
      </c>
      <c r="J49" s="23">
        <f>ROUND(J30*J7,2)</f>
        <v>438570.69</v>
      </c>
      <c r="K49" s="23">
        <f t="shared" si="13"/>
        <v>7125584.65</v>
      </c>
    </row>
    <row r="50" spans="1:11" ht="17.25" customHeight="1">
      <c r="A50" s="34" t="s">
        <v>48</v>
      </c>
      <c r="B50" s="19">
        <v>0</v>
      </c>
      <c r="C50" s="23">
        <f>ROUND(C31*C7,2)</f>
        <v>2310.27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2310.27</v>
      </c>
    </row>
    <row r="51" spans="1:11" ht="17.25" customHeight="1">
      <c r="A51" s="68" t="s">
        <v>110</v>
      </c>
      <c r="B51" s="69">
        <f>ROUND(B32*B7,2)</f>
        <v>-1347.06</v>
      </c>
      <c r="C51" s="69">
        <f>ROUND(C32*C7,2)</f>
        <v>-1853.97</v>
      </c>
      <c r="D51" s="69">
        <f aca="true" t="shared" si="15" ref="D51:J51">ROUND(D32*D7,2)</f>
        <v>-2033.65</v>
      </c>
      <c r="E51" s="69">
        <f t="shared" si="15"/>
        <v>-1016.53</v>
      </c>
      <c r="F51" s="69">
        <f t="shared" si="15"/>
        <v>-1560.79</v>
      </c>
      <c r="G51" s="69">
        <f t="shared" si="15"/>
        <v>-2182.01</v>
      </c>
      <c r="H51" s="69">
        <f t="shared" si="15"/>
        <v>-1028.6</v>
      </c>
      <c r="I51" s="69">
        <f t="shared" si="15"/>
        <v>-358.88</v>
      </c>
      <c r="J51" s="69">
        <f t="shared" si="15"/>
        <v>-294.67</v>
      </c>
      <c r="K51" s="69">
        <f>SUM(B51:J51)</f>
        <v>-11676.16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26003.69</v>
      </c>
      <c r="I53" s="31">
        <f>+I35</f>
        <v>0</v>
      </c>
      <c r="J53" s="31">
        <f>+J35</f>
        <v>0</v>
      </c>
      <c r="K53" s="23">
        <f t="shared" si="13"/>
        <v>26003.69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3929.04</v>
      </c>
      <c r="C55" s="36">
        <v>5773.72</v>
      </c>
      <c r="D55" s="36">
        <v>5251.56</v>
      </c>
      <c r="E55" s="19">
        <v>3244.24</v>
      </c>
      <c r="F55" s="36">
        <v>4716.56</v>
      </c>
      <c r="G55" s="36">
        <v>6582.64</v>
      </c>
      <c r="H55" s="36">
        <v>3642.28</v>
      </c>
      <c r="I55" s="36">
        <v>1065.72</v>
      </c>
      <c r="J55" s="19">
        <v>2110.04</v>
      </c>
      <c r="K55" s="23">
        <f t="shared" si="13"/>
        <v>36315.8</v>
      </c>
    </row>
    <row r="56" spans="1:11" ht="17.25" customHeight="1">
      <c r="A56" s="16" t="s">
        <v>53</v>
      </c>
      <c r="B56" s="36">
        <v>17442.19</v>
      </c>
      <c r="C56" s="36">
        <v>22144.57</v>
      </c>
      <c r="D56" s="36">
        <v>25345.93</v>
      </c>
      <c r="E56" s="36">
        <v>20986.32</v>
      </c>
      <c r="F56" s="36">
        <v>21871.61</v>
      </c>
      <c r="G56" s="36">
        <v>27780.62</v>
      </c>
      <c r="H56" s="36">
        <v>18633.58</v>
      </c>
      <c r="I56" s="19">
        <v>0</v>
      </c>
      <c r="J56" s="36">
        <v>13179.4</v>
      </c>
      <c r="K56" s="36">
        <f t="shared" si="13"/>
        <v>167384.22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-112145.26</v>
      </c>
      <c r="C60" s="35">
        <f t="shared" si="16"/>
        <v>-168784.81</v>
      </c>
      <c r="D60" s="35">
        <f t="shared" si="16"/>
        <v>-171270.69</v>
      </c>
      <c r="E60" s="35">
        <f t="shared" si="16"/>
        <v>-101120.63</v>
      </c>
      <c r="F60" s="35">
        <f t="shared" si="16"/>
        <v>-111836.81</v>
      </c>
      <c r="G60" s="35">
        <f t="shared" si="16"/>
        <v>-124715.88</v>
      </c>
      <c r="H60" s="35">
        <f t="shared" si="16"/>
        <v>-102347.82</v>
      </c>
      <c r="I60" s="35">
        <f t="shared" si="16"/>
        <v>-28689.16</v>
      </c>
      <c r="J60" s="35">
        <f t="shared" si="16"/>
        <v>-62960.26</v>
      </c>
      <c r="K60" s="35">
        <f>SUM(B60:J60)</f>
        <v>-983871.32</v>
      </c>
    </row>
    <row r="61" spans="1:11" ht="18.75" customHeight="1">
      <c r="A61" s="16" t="s">
        <v>78</v>
      </c>
      <c r="B61" s="35">
        <f aca="true" t="shared" si="17" ref="B61:J61">B62+B63+B64+B65+B66+B67</f>
        <v>-111751.5</v>
      </c>
      <c r="C61" s="35">
        <f t="shared" si="17"/>
        <v>-168339.5</v>
      </c>
      <c r="D61" s="35">
        <f t="shared" si="17"/>
        <v>-169456</v>
      </c>
      <c r="E61" s="35">
        <f t="shared" si="17"/>
        <v>-95613</v>
      </c>
      <c r="F61" s="35">
        <f t="shared" si="17"/>
        <v>-110733</v>
      </c>
      <c r="G61" s="35">
        <f t="shared" si="17"/>
        <v>-126427</v>
      </c>
      <c r="H61" s="35">
        <f t="shared" si="17"/>
        <v>-102266.5</v>
      </c>
      <c r="I61" s="35">
        <f t="shared" si="17"/>
        <v>-23677.5</v>
      </c>
      <c r="J61" s="35">
        <f t="shared" si="17"/>
        <v>-56455</v>
      </c>
      <c r="K61" s="35">
        <f aca="true" t="shared" si="18" ref="K61:K94">SUM(B61:J61)</f>
        <v>-964719</v>
      </c>
    </row>
    <row r="62" spans="1:11" ht="18.75" customHeight="1">
      <c r="A62" s="12" t="s">
        <v>79</v>
      </c>
      <c r="B62" s="35">
        <f>-ROUND(B9*$D$3,2)</f>
        <v>-111751.5</v>
      </c>
      <c r="C62" s="35">
        <f aca="true" t="shared" si="19" ref="C62:J62">-ROUND(C9*$D$3,2)</f>
        <v>-168339.5</v>
      </c>
      <c r="D62" s="35">
        <f t="shared" si="19"/>
        <v>-169456</v>
      </c>
      <c r="E62" s="35">
        <f t="shared" si="19"/>
        <v>-95613</v>
      </c>
      <c r="F62" s="35">
        <f t="shared" si="19"/>
        <v>-110733</v>
      </c>
      <c r="G62" s="35">
        <f t="shared" si="19"/>
        <v>-126427</v>
      </c>
      <c r="H62" s="35">
        <f t="shared" si="19"/>
        <v>-102266.5</v>
      </c>
      <c r="I62" s="35">
        <f t="shared" si="19"/>
        <v>-23677.5</v>
      </c>
      <c r="J62" s="35">
        <f t="shared" si="19"/>
        <v>-56455</v>
      </c>
      <c r="K62" s="35">
        <f t="shared" si="18"/>
        <v>-964719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</row>
    <row r="64" spans="1:11" ht="18.75" customHeight="1">
      <c r="A64" s="12" t="s">
        <v>104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111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56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57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83</v>
      </c>
      <c r="B68" s="35">
        <f aca="true" t="shared" si="20" ref="B68:J68">SUM(B69:B92)</f>
        <v>-393.76</v>
      </c>
      <c r="C68" s="35">
        <f t="shared" si="20"/>
        <v>-445.31</v>
      </c>
      <c r="D68" s="35">
        <f t="shared" si="20"/>
        <v>-1814.69</v>
      </c>
      <c r="E68" s="35">
        <f t="shared" si="20"/>
        <v>-5507.63</v>
      </c>
      <c r="F68" s="35">
        <f t="shared" si="20"/>
        <v>-1103.81</v>
      </c>
      <c r="G68" s="35">
        <f t="shared" si="20"/>
        <v>1711.12</v>
      </c>
      <c r="H68" s="35">
        <f t="shared" si="20"/>
        <v>-81.32</v>
      </c>
      <c r="I68" s="35">
        <f t="shared" si="20"/>
        <v>-5011.66</v>
      </c>
      <c r="J68" s="35">
        <f t="shared" si="20"/>
        <v>-6505.26</v>
      </c>
      <c r="K68" s="35">
        <f t="shared" si="18"/>
        <v>-19152.32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-149.99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-185.99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-1103.33</v>
      </c>
      <c r="E71" s="19">
        <v>0</v>
      </c>
      <c r="F71" s="35">
        <v>-393.33</v>
      </c>
      <c r="G71" s="19">
        <v>0</v>
      </c>
      <c r="H71" s="19">
        <v>0</v>
      </c>
      <c r="I71" s="47">
        <v>-2050.12</v>
      </c>
      <c r="J71" s="19">
        <v>0</v>
      </c>
      <c r="K71" s="35">
        <f t="shared" si="18"/>
        <v>-3546.7799999999997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</row>
    <row r="73" spans="1:11" ht="18.75" customHeight="1">
      <c r="A73" s="34" t="s">
        <v>62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124</v>
      </c>
      <c r="B91" s="35">
        <v>-393.76</v>
      </c>
      <c r="C91" s="35">
        <v>-295.32</v>
      </c>
      <c r="D91" s="35">
        <v>-693.36</v>
      </c>
      <c r="E91" s="35">
        <v>-158.36</v>
      </c>
      <c r="F91" s="35">
        <v>-710.48</v>
      </c>
      <c r="G91" s="35">
        <v>1729.12</v>
      </c>
      <c r="H91" s="35">
        <v>-81.32</v>
      </c>
      <c r="I91" s="35">
        <v>0</v>
      </c>
      <c r="J91" s="35">
        <v>1613.56</v>
      </c>
      <c r="K91" s="35">
        <f t="shared" si="18"/>
        <v>1010.0799999999997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-5349.27</v>
      </c>
      <c r="F92" s="19">
        <v>0</v>
      </c>
      <c r="G92" s="19">
        <v>0</v>
      </c>
      <c r="H92" s="19">
        <v>0</v>
      </c>
      <c r="I92" s="48">
        <v>-2961.54</v>
      </c>
      <c r="J92" s="48">
        <v>-8118.82</v>
      </c>
      <c r="K92" s="48">
        <f t="shared" si="18"/>
        <v>-16429.63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5"/>
    </row>
    <row r="95" spans="1:12" ht="18.75" customHeight="1">
      <c r="A95" s="16" t="s">
        <v>107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596951.6399999999</v>
      </c>
      <c r="C97" s="24">
        <f t="shared" si="21"/>
        <v>898947.45</v>
      </c>
      <c r="D97" s="24">
        <f t="shared" si="21"/>
        <v>1219938.7300000002</v>
      </c>
      <c r="E97" s="24">
        <f t="shared" si="21"/>
        <v>543369.5999999999</v>
      </c>
      <c r="F97" s="24">
        <f t="shared" si="21"/>
        <v>849720.6</v>
      </c>
      <c r="G97" s="24">
        <f t="shared" si="21"/>
        <v>1146827.1500000001</v>
      </c>
      <c r="H97" s="24">
        <f t="shared" si="21"/>
        <v>509336.97</v>
      </c>
      <c r="I97" s="24">
        <f>+I98+I99</f>
        <v>206353.81</v>
      </c>
      <c r="J97" s="24">
        <f>+J98+J99</f>
        <v>390605.2</v>
      </c>
      <c r="K97" s="48">
        <f>SUM(B97:J97)</f>
        <v>6362051.149999999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579509.45</v>
      </c>
      <c r="C98" s="24">
        <f t="shared" si="22"/>
        <v>876802.88</v>
      </c>
      <c r="D98" s="24">
        <f t="shared" si="22"/>
        <v>1194592.8000000003</v>
      </c>
      <c r="E98" s="24">
        <f t="shared" si="22"/>
        <v>522383.2799999999</v>
      </c>
      <c r="F98" s="24">
        <f t="shared" si="22"/>
        <v>827848.99</v>
      </c>
      <c r="G98" s="24">
        <f t="shared" si="22"/>
        <v>1119046.53</v>
      </c>
      <c r="H98" s="24">
        <f t="shared" si="22"/>
        <v>490703.38999999996</v>
      </c>
      <c r="I98" s="24">
        <f t="shared" si="22"/>
        <v>206353.81</v>
      </c>
      <c r="J98" s="24">
        <f t="shared" si="22"/>
        <v>377425.8</v>
      </c>
      <c r="K98" s="48">
        <f>SUM(B98:J98)</f>
        <v>6194666.93</v>
      </c>
      <c r="L98" s="54"/>
    </row>
    <row r="99" spans="1:11" ht="18" customHeight="1">
      <c r="A99" s="16" t="s">
        <v>105</v>
      </c>
      <c r="B99" s="24">
        <f aca="true" t="shared" si="23" ref="B99:J99">IF(+B56+B95+B100&lt;0,0,(B56+B95+B100))</f>
        <v>17442.19</v>
      </c>
      <c r="C99" s="24">
        <f t="shared" si="23"/>
        <v>22144.57</v>
      </c>
      <c r="D99" s="24">
        <f t="shared" si="23"/>
        <v>25345.93</v>
      </c>
      <c r="E99" s="24">
        <f t="shared" si="23"/>
        <v>20986.32</v>
      </c>
      <c r="F99" s="24">
        <f t="shared" si="23"/>
        <v>21871.61</v>
      </c>
      <c r="G99" s="24">
        <f t="shared" si="23"/>
        <v>27780.62</v>
      </c>
      <c r="H99" s="24">
        <f t="shared" si="23"/>
        <v>18633.58</v>
      </c>
      <c r="I99" s="19">
        <f t="shared" si="23"/>
        <v>0</v>
      </c>
      <c r="J99" s="24">
        <f t="shared" si="23"/>
        <v>13179.4</v>
      </c>
      <c r="K99" s="48">
        <f>SUM(B99:J99)</f>
        <v>167384.22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6362051.149999999</v>
      </c>
      <c r="L105" s="54"/>
    </row>
    <row r="106" spans="1:11" ht="18.75" customHeight="1">
      <c r="A106" s="26" t="s">
        <v>74</v>
      </c>
      <c r="B106" s="27">
        <v>80022.35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80022.35</v>
      </c>
    </row>
    <row r="107" spans="1:11" ht="18.75" customHeight="1">
      <c r="A107" s="26" t="s">
        <v>75</v>
      </c>
      <c r="B107" s="27">
        <v>516929.29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516929.29</v>
      </c>
    </row>
    <row r="108" spans="1:11" ht="18.75" customHeight="1">
      <c r="A108" s="26" t="s">
        <v>76</v>
      </c>
      <c r="B108" s="40">
        <v>0</v>
      </c>
      <c r="C108" s="27">
        <f>+C97</f>
        <v>898947.45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898947.45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1219938.7300000002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1219938.7300000002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543369.5999999999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543369.5999999999</v>
      </c>
    </row>
    <row r="111" spans="1:11" ht="18.75" customHeight="1">
      <c r="A111" s="70" t="s">
        <v>112</v>
      </c>
      <c r="B111" s="40">
        <v>0</v>
      </c>
      <c r="C111" s="40">
        <v>0</v>
      </c>
      <c r="D111" s="40">
        <v>0</v>
      </c>
      <c r="E111" s="40">
        <v>0</v>
      </c>
      <c r="F111" s="27">
        <v>159426.84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159426.84</v>
      </c>
    </row>
    <row r="112" spans="1:11" ht="18.75" customHeight="1">
      <c r="A112" s="70" t="s">
        <v>113</v>
      </c>
      <c r="B112" s="40">
        <v>0</v>
      </c>
      <c r="C112" s="40">
        <v>0</v>
      </c>
      <c r="D112" s="40">
        <v>0</v>
      </c>
      <c r="E112" s="40">
        <v>0</v>
      </c>
      <c r="F112" s="27">
        <v>297987.48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297987.48</v>
      </c>
    </row>
    <row r="113" spans="1:11" ht="18.75" customHeight="1">
      <c r="A113" s="70" t="s">
        <v>114</v>
      </c>
      <c r="B113" s="40">
        <v>0</v>
      </c>
      <c r="C113" s="40">
        <v>0</v>
      </c>
      <c r="D113" s="40">
        <v>0</v>
      </c>
      <c r="E113" s="40">
        <v>0</v>
      </c>
      <c r="F113" s="27">
        <v>392306.27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392306.27</v>
      </c>
    </row>
    <row r="114" spans="1:11" ht="18.75" customHeight="1">
      <c r="A114" s="70" t="s">
        <v>115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354114.46</v>
      </c>
      <c r="H114" s="40">
        <v>0</v>
      </c>
      <c r="I114" s="40">
        <v>0</v>
      </c>
      <c r="J114" s="40">
        <v>0</v>
      </c>
      <c r="K114" s="41">
        <f t="shared" si="24"/>
        <v>354114.46</v>
      </c>
    </row>
    <row r="115" spans="1:11" ht="18.75" customHeight="1">
      <c r="A115" s="70" t="s">
        <v>116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30959.93</v>
      </c>
      <c r="H115" s="40">
        <v>0</v>
      </c>
      <c r="I115" s="40">
        <v>0</v>
      </c>
      <c r="J115" s="40">
        <v>0</v>
      </c>
      <c r="K115" s="41">
        <f t="shared" si="24"/>
        <v>30959.93</v>
      </c>
    </row>
    <row r="116" spans="1:11" ht="18.75" customHeight="1">
      <c r="A116" s="70" t="s">
        <v>117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182424.41</v>
      </c>
      <c r="H116" s="40">
        <v>0</v>
      </c>
      <c r="I116" s="40">
        <v>0</v>
      </c>
      <c r="J116" s="40">
        <v>0</v>
      </c>
      <c r="K116" s="41">
        <f t="shared" si="24"/>
        <v>182424.41</v>
      </c>
    </row>
    <row r="117" spans="1:11" ht="18.75" customHeight="1">
      <c r="A117" s="70" t="s">
        <v>118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158560.09</v>
      </c>
      <c r="H117" s="40">
        <v>0</v>
      </c>
      <c r="I117" s="40">
        <v>0</v>
      </c>
      <c r="J117" s="40">
        <v>0</v>
      </c>
      <c r="K117" s="41">
        <f t="shared" si="24"/>
        <v>158560.09</v>
      </c>
    </row>
    <row r="118" spans="1:11" ht="18.75" customHeight="1">
      <c r="A118" s="70" t="s">
        <v>119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420768.27</v>
      </c>
      <c r="H118" s="40">
        <v>0</v>
      </c>
      <c r="I118" s="40">
        <v>0</v>
      </c>
      <c r="J118" s="40">
        <v>0</v>
      </c>
      <c r="K118" s="41">
        <f t="shared" si="24"/>
        <v>420768.27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184802.97</v>
      </c>
      <c r="I119" s="40">
        <v>0</v>
      </c>
      <c r="J119" s="40">
        <v>0</v>
      </c>
      <c r="K119" s="41">
        <f t="shared" si="24"/>
        <v>184802.97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324534</v>
      </c>
      <c r="I120" s="40">
        <v>0</v>
      </c>
      <c r="J120" s="40">
        <v>0</v>
      </c>
      <c r="K120" s="41">
        <f t="shared" si="24"/>
        <v>324534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206353.81</v>
      </c>
      <c r="J121" s="40">
        <v>0</v>
      </c>
      <c r="K121" s="41">
        <f t="shared" si="24"/>
        <v>206353.81</v>
      </c>
    </row>
    <row r="122" spans="1:11" ht="18.75" customHeight="1">
      <c r="A122" s="71" t="s">
        <v>123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390605.2</v>
      </c>
      <c r="K122" s="44">
        <f t="shared" si="24"/>
        <v>390605.2</v>
      </c>
    </row>
    <row r="123" spans="1:11" ht="18.75" customHeight="1">
      <c r="A123" s="39"/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59"/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2015-04-13T14:20:29Z</dcterms:modified>
  <cp:category/>
  <cp:version/>
  <cp:contentType/>
  <cp:contentStatus/>
</cp:coreProperties>
</file>