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SUBSISTEMA LOCAL" sheetId="1" r:id="rId1"/>
  </sheets>
  <definedNames>
    <definedName name="_xlnm.Print_Titles" localSheetId="0">'DETALHAMENTO SUBSISTEMA LOCAL'!$1:$6</definedName>
  </definedNames>
  <calcPr fullCalcOnLoad="1"/>
</workbook>
</file>

<file path=xl/sharedStrings.xml><?xml version="1.0" encoding="utf-8"?>
<sst xmlns="http://schemas.openxmlformats.org/spreadsheetml/2006/main" count="100" uniqueCount="101">
  <si>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</si>
  <si>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</si>
  <si>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</si>
  <si>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</si>
  <si>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</si>
  <si>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</si>
  <si>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</si>
  <si>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</si>
  <si>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</si>
  <si>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</si>
  <si>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</si>
  <si>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</si>
  <si>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</si>
  <si>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</si>
  <si>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</si>
  <si>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</si>
  <si>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</si>
  <si>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</si>
  <si>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</si>
  <si>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</si>
  <si>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</si>
  <si>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</si>
  <si>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</si>
  <si>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</si>
  <si>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</si>
  <si>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</si>
  <si>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</si>
  <si>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</si>
  <si>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</si>
  <si>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</si>
  <si>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</si>
  <si>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</si>
  <si>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</si>
  <si>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</si>
  <si>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</si>
  <si>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</si>
  <si>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</si>
  <si>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</si>
  <si>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</si>
  <si>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</si>
  <si>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</si>
  <si>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</si>
  <si>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</si>
  <si>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</si>
  <si>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</si>
  <si>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</si>
  <si>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</si>
  <si>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</si>
  <si>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</si>
  <si>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</si>
  <si>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</si>
  <si>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</si>
  <si>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</si>
  <si>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</si>
  <si>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</si>
  <si>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</si>
  <si>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</si>
  <si>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</si>
  <si>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</si>
  <si>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</si>
  <si>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</si>
  <si>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</si>
  <si>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</si>
  <si>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</si>
  <si>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</si>
  <si>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</si>
  <si>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</si>
  <si>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</si>
  <si>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</si>
  <si>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</si>
  <si>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</si>
  <si>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</si>
  <si>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</si>
  <si>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</si>
  <si>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</si>
  <si>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</si>
  <si>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</si>
  <si>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</si>
  <si>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</si>
  <si>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</si>
  <si>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</si>
  <si>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</si>
  <si>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</si>
  <si>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</si>
  <si>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</si>
  <si>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</si>
  <si>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</si>
  <si>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</si>
  <si>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</si>
  <si>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</si>
  <si>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</si>
  <si>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</si>
  <si>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</si>
  <si>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</si>
  <si>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</si>
  <si>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</si>
  <si>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</si>
  <si>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05/11/14 - VENCIMENTO 12/11/14</t>
  </si>
  <si>
    <t>OPERAÇÃO 06/11/14 - VENCIMENTO 13/11/14</t>
  </si>
  <si>
    <t>OPERAÇÃO 07/11/14 - VENCIMENTO 14/11/14</t>
  </si>
  <si>
    <t>OPERAÇÃO 08/11/14 - VENCIMENTO 14/11/14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</si>
</sst>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638175</xdr:colOff>
      <xdr:row>89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638175</xdr:colOff>
      <xdr:row>89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638175</xdr:colOff>
      <xdr:row>89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100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506208</v>
      </c>
      <c r="C7" s="10">
        <f>C8+C20+C24</f>
        <v>402375</v>
      </c>
      <c r="D7" s="10">
        <f>D8+D20+D24</f>
        <v>407163</v>
      </c>
      <c r="E7" s="10">
        <f>E8+E20+E24</f>
        <v>102285</v>
      </c>
      <c r="F7" s="10">
        <f aca="true" t="shared" si="0" ref="F7:M7">F8+F20+F24</f>
        <v>312499</v>
      </c>
      <c r="G7" s="10">
        <f t="shared" si="0"/>
        <v>512864</v>
      </c>
      <c r="H7" s="10">
        <f t="shared" si="0"/>
        <v>508960</v>
      </c>
      <c r="I7" s="10">
        <f t="shared" si="0"/>
        <v>404074</v>
      </c>
      <c r="J7" s="10">
        <f t="shared" si="0"/>
        <v>328362</v>
      </c>
      <c r="K7" s="10">
        <f t="shared" si="0"/>
        <v>397144</v>
      </c>
      <c r="L7" s="10">
        <f t="shared" si="0"/>
        <v>173458</v>
      </c>
      <c r="M7" s="10">
        <f t="shared" si="0"/>
        <v>102492</v>
      </c>
      <c r="N7" s="10">
        <f>+N8+N20+N24</f>
        <v>4157884</v>
      </c>
      <c r="P7" s="41"/>
    </row>
    <row r="8" spans="1:14" ht="18.75" customHeight="1">
      <c r="A8" s="11" t="s">
        <v>34</v>
      </c>
      <c r="B8" s="12">
        <f>+B9+B12+B16</f>
        <v>287257</v>
      </c>
      <c r="C8" s="12">
        <f>+C9+C12+C16</f>
        <v>241752</v>
      </c>
      <c r="D8" s="12">
        <f>+D9+D12+D16</f>
        <v>251926</v>
      </c>
      <c r="E8" s="12">
        <f>+E9+E12+E16</f>
        <v>61078</v>
      </c>
      <c r="F8" s="12">
        <f aca="true" t="shared" si="1" ref="F8:M8">+F9+F12+F16</f>
        <v>186371</v>
      </c>
      <c r="G8" s="12">
        <f t="shared" si="1"/>
        <v>309304</v>
      </c>
      <c r="H8" s="12">
        <f t="shared" si="1"/>
        <v>292358</v>
      </c>
      <c r="I8" s="12">
        <f t="shared" si="1"/>
        <v>236644</v>
      </c>
      <c r="J8" s="12">
        <f t="shared" si="1"/>
        <v>193527</v>
      </c>
      <c r="K8" s="12">
        <f t="shared" si="1"/>
        <v>213870</v>
      </c>
      <c r="L8" s="12">
        <f t="shared" si="1"/>
        <v>104198</v>
      </c>
      <c r="M8" s="12">
        <f t="shared" si="1"/>
        <v>64637</v>
      </c>
      <c r="N8" s="12">
        <f>SUM(B8:M8)</f>
        <v>2442922</v>
      </c>
    </row>
    <row r="9" spans="1:14" ht="18.75" customHeight="1">
      <c r="A9" s="13" t="s">
        <v>7</v>
      </c>
      <c r="B9" s="14">
        <v>35735</v>
      </c>
      <c r="C9" s="14">
        <v>34410</v>
      </c>
      <c r="D9" s="14">
        <v>25264</v>
      </c>
      <c r="E9" s="14">
        <v>6499</v>
      </c>
      <c r="F9" s="14">
        <v>17148</v>
      </c>
      <c r="G9" s="14">
        <v>32618</v>
      </c>
      <c r="H9" s="14">
        <v>43448</v>
      </c>
      <c r="I9" s="14">
        <v>22871</v>
      </c>
      <c r="J9" s="14">
        <v>25646</v>
      </c>
      <c r="K9" s="14">
        <v>23075</v>
      </c>
      <c r="L9" s="14">
        <v>13114</v>
      </c>
      <c r="M9" s="14">
        <v>7995</v>
      </c>
      <c r="N9" s="12">
        <f aca="true" t="shared" si="2" ref="N9:N19">SUM(B9:M9)</f>
        <v>245965</v>
      </c>
    </row>
    <row r="10" spans="1:14" ht="18.75" customHeight="1">
      <c r="A10" s="15" t="s">
        <v>8</v>
      </c>
      <c r="B10" s="14">
        <f>+B9-B11</f>
        <v>29983</v>
      </c>
      <c r="C10" s="14">
        <f>+C9-C11</f>
        <v>30909</v>
      </c>
      <c r="D10" s="14">
        <f>+D9-D11</f>
        <v>19045</v>
      </c>
      <c r="E10" s="14">
        <f>+E9-E11</f>
        <v>5827</v>
      </c>
      <c r="F10" s="14">
        <f aca="true" t="shared" si="3" ref="F10:M10">+F9-F11</f>
        <v>14652</v>
      </c>
      <c r="G10" s="14">
        <f t="shared" si="3"/>
        <v>27670</v>
      </c>
      <c r="H10" s="14">
        <f t="shared" si="3"/>
        <v>37863</v>
      </c>
      <c r="I10" s="14">
        <f t="shared" si="3"/>
        <v>15921</v>
      </c>
      <c r="J10" s="14">
        <f t="shared" si="3"/>
        <v>22205</v>
      </c>
      <c r="K10" s="14">
        <f t="shared" si="3"/>
        <v>18440</v>
      </c>
      <c r="L10" s="14">
        <f t="shared" si="3"/>
        <v>14008</v>
      </c>
      <c r="M10" s="14">
        <f t="shared" si="3"/>
        <v>8523</v>
      </c>
      <c r="N10" s="12">
        <f t="shared" si="2"/>
        <v>245046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919</v>
      </c>
    </row>
    <row r="12" spans="1:14" ht="18.75" customHeight="1">
      <c r="A12" s="16" t="s">
        <v>29</v>
      </c>
      <c r="B12" s="14">
        <f>B13+B14+B15</f>
        <v>247325</v>
      </c>
      <c r="C12" s="14">
        <f>C13+C14+C15</f>
        <v>202158</v>
      </c>
      <c r="D12" s="14">
        <f>D13+D14+D15</f>
        <v>226411</v>
      </c>
      <c r="E12" s="14">
        <f>E13+E14+E15</f>
        <v>53488</v>
      </c>
      <c r="F12" s="14">
        <f aca="true" t="shared" si="4" ref="F12:M12">F13+F14+F15</f>
        <v>164761</v>
      </c>
      <c r="G12" s="14">
        <f t="shared" si="4"/>
        <v>271485</v>
      </c>
      <c r="H12" s="14">
        <f t="shared" si="4"/>
        <v>244811</v>
      </c>
      <c r="I12" s="14">
        <f t="shared" si="4"/>
        <v>213727</v>
      </c>
      <c r="J12" s="14">
        <f t="shared" si="4"/>
        <v>164749</v>
      </c>
      <c r="K12" s="14">
        <f t="shared" si="4"/>
        <v>188365</v>
      </c>
      <c r="L12" s="14">
        <f t="shared" si="4"/>
        <v>87611</v>
      </c>
      <c r="M12" s="14">
        <f t="shared" si="4"/>
        <v>54732</v>
      </c>
      <c r="N12" s="12">
        <f t="shared" si="2"/>
        <v>2119623</v>
      </c>
    </row>
    <row r="13" spans="1:14" ht="18.75" customHeight="1">
      <c r="A13" s="15" t="s">
        <v>10</v>
      </c>
      <c r="B13" s="14">
        <v>86042</v>
      </c>
      <c r="C13" s="14">
        <v>65395</v>
      </c>
      <c r="D13" s="14">
        <v>79677</v>
      </c>
      <c r="E13" s="14">
        <v>17783</v>
      </c>
      <c r="F13" s="14">
        <v>52887</v>
      </c>
      <c r="G13" s="14">
        <v>88639</v>
      </c>
      <c r="H13" s="14">
        <v>84834</v>
      </c>
      <c r="I13" s="14">
        <v>84654</v>
      </c>
      <c r="J13" s="14">
        <v>57107</v>
      </c>
      <c r="K13" s="14">
        <v>71694</v>
      </c>
      <c r="L13" s="14">
        <v>27651</v>
      </c>
      <c r="M13" s="14">
        <v>15757</v>
      </c>
      <c r="N13" s="12">
        <f t="shared" si="2"/>
        <v>918952</v>
      </c>
    </row>
    <row r="14" spans="1:14" ht="18.75" customHeight="1">
      <c r="A14" s="15" t="s">
        <v>11</v>
      </c>
      <c r="B14" s="14">
        <v>84567</v>
      </c>
      <c r="C14" s="14">
        <v>58411</v>
      </c>
      <c r="D14" s="14">
        <v>77353</v>
      </c>
      <c r="E14" s="14">
        <v>16828</v>
      </c>
      <c r="F14" s="14">
        <v>49418</v>
      </c>
      <c r="G14" s="14">
        <v>79174</v>
      </c>
      <c r="H14" s="14">
        <v>73322</v>
      </c>
      <c r="I14" s="14">
        <v>77018</v>
      </c>
      <c r="J14" s="14">
        <v>55519</v>
      </c>
      <c r="K14" s="14">
        <v>71299</v>
      </c>
      <c r="L14" s="14">
        <v>27279</v>
      </c>
      <c r="M14" s="14">
        <v>16751</v>
      </c>
      <c r="N14" s="12">
        <f t="shared" si="2"/>
        <v>934769</v>
      </c>
    </row>
    <row r="15" spans="1:14" ht="18.75" customHeight="1">
      <c r="A15" s="15" t="s">
        <v>12</v>
      </c>
      <c r="B15" s="14">
        <v>20022</v>
      </c>
      <c r="C15" s="14">
        <v>17176</v>
      </c>
      <c r="D15" s="14">
        <v>15460</v>
      </c>
      <c r="E15" s="14">
        <v>4395</v>
      </c>
      <c r="F15" s="14">
        <v>13034</v>
      </c>
      <c r="G15" s="14">
        <v>21878</v>
      </c>
      <c r="H15" s="14">
        <v>18256</v>
      </c>
      <c r="I15" s="14">
        <v>17106</v>
      </c>
      <c r="J15" s="14">
        <v>12637</v>
      </c>
      <c r="K15" s="14">
        <v>14572</v>
      </c>
      <c r="L15" s="14">
        <v>5007</v>
      </c>
      <c r="M15" s="14">
        <v>2761</v>
      </c>
      <c r="N15" s="12">
        <f t="shared" si="2"/>
        <v>265902</v>
      </c>
    </row>
    <row r="16" spans="1:14" ht="18.75" customHeight="1">
      <c r="A16" s="16" t="s">
        <v>33</v>
      </c>
      <c r="B16" s="14">
        <f>B17+B18+B19</f>
        <v>9949</v>
      </c>
      <c r="C16" s="14">
        <f>C17+C18+C19</f>
        <v>8685</v>
      </c>
      <c r="D16" s="14">
        <f>D17+D18+D19</f>
        <v>6336</v>
      </c>
      <c r="E16" s="14">
        <f>E17+E18+E19</f>
        <v>1763</v>
      </c>
      <c r="F16" s="14">
        <f aca="true" t="shared" si="5" ref="F16:M16">F17+F18+F19</f>
        <v>6958</v>
      </c>
      <c r="G16" s="14">
        <f t="shared" si="5"/>
        <v>10149</v>
      </c>
      <c r="H16" s="14">
        <f t="shared" si="5"/>
        <v>9634</v>
      </c>
      <c r="I16" s="14">
        <f t="shared" si="5"/>
        <v>6996</v>
      </c>
      <c r="J16" s="14">
        <f t="shared" si="5"/>
        <v>5838</v>
      </c>
      <c r="K16" s="14">
        <f t="shared" si="5"/>
        <v>7065</v>
      </c>
      <c r="L16" s="14">
        <f t="shared" si="5"/>
        <v>2579</v>
      </c>
      <c r="M16" s="14">
        <f t="shared" si="5"/>
        <v>1382</v>
      </c>
      <c r="N16" s="12">
        <f t="shared" si="2"/>
        <v>77334</v>
      </c>
    </row>
    <row r="17" spans="1:14" ht="18.75" customHeight="1">
      <c r="A17" s="15" t="s">
        <v>30</v>
      </c>
      <c r="B17" s="14">
        <v>2735</v>
      </c>
      <c r="C17" s="14">
        <v>2027</v>
      </c>
      <c r="D17" s="14">
        <v>1780</v>
      </c>
      <c r="E17" s="14">
        <v>466</v>
      </c>
      <c r="F17" s="14">
        <v>1630</v>
      </c>
      <c r="G17" s="14">
        <v>2907</v>
      </c>
      <c r="H17" s="14">
        <v>2670</v>
      </c>
      <c r="I17" s="14">
        <v>2404</v>
      </c>
      <c r="J17" s="14">
        <v>1803</v>
      </c>
      <c r="K17" s="14">
        <v>2352</v>
      </c>
      <c r="L17" s="14">
        <v>708</v>
      </c>
      <c r="M17" s="14">
        <v>321</v>
      </c>
      <c r="N17" s="12">
        <f t="shared" si="2"/>
        <v>27840</v>
      </c>
    </row>
    <row r="18" spans="1:14" ht="18.75" customHeight="1">
      <c r="A18" s="15" t="s">
        <v>31</v>
      </c>
      <c r="B18" s="14">
        <v>320</v>
      </c>
      <c r="C18" s="14">
        <v>229</v>
      </c>
      <c r="D18" s="14">
        <v>229</v>
      </c>
      <c r="E18" s="14">
        <v>58</v>
      </c>
      <c r="F18" s="14">
        <v>121</v>
      </c>
      <c r="G18" s="14">
        <v>273</v>
      </c>
      <c r="H18" s="14">
        <v>272</v>
      </c>
      <c r="I18" s="14">
        <v>222</v>
      </c>
      <c r="J18" s="14">
        <v>145</v>
      </c>
      <c r="K18" s="14">
        <v>222</v>
      </c>
      <c r="L18" s="14">
        <v>97</v>
      </c>
      <c r="M18" s="14">
        <v>48</v>
      </c>
      <c r="N18" s="12">
        <f t="shared" si="2"/>
        <v>2706</v>
      </c>
    </row>
    <row r="19" spans="1:14" ht="18.75" customHeight="1">
      <c r="A19" s="15" t="s">
        <v>32</v>
      </c>
      <c r="B19" s="14">
        <v>4354</v>
      </c>
      <c r="C19" s="14">
        <v>3253</v>
      </c>
      <c r="D19" s="14">
        <v>2702</v>
      </c>
      <c r="E19" s="14">
        <v>700</v>
      </c>
      <c r="F19" s="14">
        <v>2563</v>
      </c>
      <c r="G19" s="14">
        <v>4366</v>
      </c>
      <c r="H19" s="14">
        <v>3680</v>
      </c>
      <c r="I19" s="14">
        <v>3097</v>
      </c>
      <c r="J19" s="14">
        <v>2278</v>
      </c>
      <c r="K19" s="14">
        <v>2725</v>
      </c>
      <c r="L19" s="14">
        <v>816</v>
      </c>
      <c r="M19" s="14">
        <v>409</v>
      </c>
      <c r="N19" s="12">
        <f t="shared" si="2"/>
        <v>46788</v>
      </c>
    </row>
    <row r="20" spans="1:14" ht="18.75" customHeight="1">
      <c r="A20" s="17" t="s">
        <v>13</v>
      </c>
      <c r="B20" s="18">
        <f>B21+B22+B23</f>
        <v>161710</v>
      </c>
      <c r="C20" s="18">
        <f>C21+C22+C23</f>
        <v>110113</v>
      </c>
      <c r="D20" s="18">
        <f>D21+D22+D23</f>
        <v>103707</v>
      </c>
      <c r="E20" s="18">
        <f>E21+E22+E23</f>
        <v>25166</v>
      </c>
      <c r="F20" s="18">
        <f aca="true" t="shared" si="6" ref="F20:M20">F21+F22+F23</f>
        <v>80578</v>
      </c>
      <c r="G20" s="18">
        <f t="shared" si="6"/>
        <v>131548</v>
      </c>
      <c r="H20" s="18">
        <f t="shared" si="6"/>
        <v>147935</v>
      </c>
      <c r="I20" s="18">
        <f t="shared" si="6"/>
        <v>127070</v>
      </c>
      <c r="J20" s="18">
        <f t="shared" si="6"/>
        <v>94083</v>
      </c>
      <c r="K20" s="18">
        <f t="shared" si="6"/>
        <v>144330</v>
      </c>
      <c r="L20" s="18">
        <f t="shared" si="6"/>
        <v>55950</v>
      </c>
      <c r="M20" s="18">
        <f t="shared" si="6"/>
        <v>31344</v>
      </c>
      <c r="N20" s="12">
        <f aca="true" t="shared" si="7" ref="N20:N26">SUM(B20:M20)</f>
        <v>1213534</v>
      </c>
    </row>
    <row r="21" spans="1:14" ht="18.75" customHeight="1">
      <c r="A21" s="13" t="s">
        <v>14</v>
      </c>
      <c r="B21" s="14">
        <v>60979</v>
      </c>
      <c r="C21" s="14">
        <v>42013</v>
      </c>
      <c r="D21" s="14">
        <v>40830</v>
      </c>
      <c r="E21" s="14">
        <v>9549</v>
      </c>
      <c r="F21" s="14">
        <v>31436</v>
      </c>
      <c r="G21" s="14">
        <v>50834</v>
      </c>
      <c r="H21" s="14">
        <v>57634</v>
      </c>
      <c r="I21" s="14">
        <v>57172</v>
      </c>
      <c r="J21" s="14">
        <v>34676</v>
      </c>
      <c r="K21" s="14">
        <v>55430</v>
      </c>
      <c r="L21" s="14">
        <v>18820</v>
      </c>
      <c r="M21" s="14">
        <v>9380</v>
      </c>
      <c r="N21" s="12">
        <f t="shared" si="7"/>
        <v>603776</v>
      </c>
    </row>
    <row r="22" spans="1:14" ht="18.75" customHeight="1">
      <c r="A22" s="13" t="s">
        <v>15</v>
      </c>
      <c r="B22" s="14">
        <v>51300</v>
      </c>
      <c r="C22" s="14">
        <v>29170</v>
      </c>
      <c r="D22" s="14">
        <v>32491</v>
      </c>
      <c r="E22" s="14">
        <v>7038</v>
      </c>
      <c r="F22" s="14">
        <v>23232</v>
      </c>
      <c r="G22" s="14">
        <v>36754</v>
      </c>
      <c r="H22" s="14">
        <v>39500</v>
      </c>
      <c r="I22" s="14">
        <v>44456</v>
      </c>
      <c r="J22" s="14">
        <v>27777</v>
      </c>
      <c r="K22" s="14">
        <v>47843</v>
      </c>
      <c r="L22" s="14">
        <v>15558</v>
      </c>
      <c r="M22" s="14">
        <v>8242</v>
      </c>
      <c r="N22" s="12">
        <f t="shared" si="7"/>
        <v>485699</v>
      </c>
    </row>
    <row r="23" spans="1:14" ht="18.75" customHeight="1">
      <c r="A23" s="13" t="s">
        <v>16</v>
      </c>
      <c r="B23" s="14">
        <v>12034</v>
      </c>
      <c r="C23" s="14">
        <v>8335</v>
      </c>
      <c r="D23" s="14">
        <v>6870</v>
      </c>
      <c r="E23" s="14">
        <v>1849</v>
      </c>
      <c r="F23" s="14">
        <v>6508</v>
      </c>
      <c r="G23" s="14">
        <v>10192</v>
      </c>
      <c r="H23" s="14">
        <v>9158</v>
      </c>
      <c r="I23" s="14">
        <v>9818</v>
      </c>
      <c r="J23" s="14">
        <v>6207</v>
      </c>
      <c r="K23" s="14">
        <v>8680</v>
      </c>
      <c r="L23" s="14">
        <v>2648</v>
      </c>
      <c r="M23" s="14">
        <v>1282</v>
      </c>
      <c r="N23" s="12">
        <f t="shared" si="7"/>
        <v>124059</v>
      </c>
    </row>
    <row r="24" spans="1:14" ht="18.75" customHeight="1">
      <c r="A24" s="17" t="s">
        <v>17</v>
      </c>
      <c r="B24" s="14">
        <f>B25+B26</f>
        <v>57241</v>
      </c>
      <c r="C24" s="14">
        <f>C25+C26</f>
        <v>50510</v>
      </c>
      <c r="D24" s="14">
        <f>D25+D26</f>
        <v>51530</v>
      </c>
      <c r="E24" s="14">
        <f>E25+E26</f>
        <v>16041</v>
      </c>
      <c r="F24" s="14">
        <f aca="true" t="shared" si="8" ref="F24:M24">F25+F26</f>
        <v>45550</v>
      </c>
      <c r="G24" s="14">
        <f t="shared" si="8"/>
        <v>72012</v>
      </c>
      <c r="H24" s="14">
        <f t="shared" si="8"/>
        <v>68667</v>
      </c>
      <c r="I24" s="14">
        <f t="shared" si="8"/>
        <v>40360</v>
      </c>
      <c r="J24" s="14">
        <f t="shared" si="8"/>
        <v>40752</v>
      </c>
      <c r="K24" s="14">
        <f t="shared" si="8"/>
        <v>38944</v>
      </c>
      <c r="L24" s="14">
        <f t="shared" si="8"/>
        <v>13310</v>
      </c>
      <c r="M24" s="14">
        <f t="shared" si="8"/>
        <v>6511</v>
      </c>
      <c r="N24" s="12">
        <f t="shared" si="7"/>
        <v>501428</v>
      </c>
    </row>
    <row r="25" spans="1:14" ht="18.75" customHeight="1">
      <c r="A25" s="13" t="s">
        <v>18</v>
      </c>
      <c r="B25" s="14">
        <v>29215</v>
      </c>
      <c r="C25" s="14">
        <v>22900</v>
      </c>
      <c r="D25" s="14">
        <v>24680</v>
      </c>
      <c r="E25" s="14">
        <v>6580</v>
      </c>
      <c r="F25" s="14">
        <v>20856</v>
      </c>
      <c r="G25" s="14">
        <v>32980</v>
      </c>
      <c r="H25" s="14">
        <v>31003</v>
      </c>
      <c r="I25" s="14">
        <v>22875</v>
      </c>
      <c r="J25" s="14">
        <v>18643</v>
      </c>
      <c r="K25" s="14">
        <v>18495</v>
      </c>
      <c r="L25" s="14">
        <v>5841</v>
      </c>
      <c r="M25" s="14">
        <v>2545</v>
      </c>
      <c r="N25" s="12">
        <f t="shared" si="7"/>
        <v>320912</v>
      </c>
    </row>
    <row r="26" spans="1:14" ht="18.75" customHeight="1">
      <c r="A26" s="13" t="s">
        <v>19</v>
      </c>
      <c r="B26" s="14">
        <v>16434</v>
      </c>
      <c r="C26" s="14">
        <v>12881</v>
      </c>
      <c r="D26" s="14">
        <v>13883</v>
      </c>
      <c r="E26" s="14">
        <v>3701</v>
      </c>
      <c r="F26" s="14">
        <v>11731</v>
      </c>
      <c r="G26" s="14">
        <v>18551</v>
      </c>
      <c r="H26" s="14">
        <v>17439</v>
      </c>
      <c r="I26" s="14">
        <v>12867</v>
      </c>
      <c r="J26" s="14">
        <v>10487</v>
      </c>
      <c r="K26" s="14">
        <v>10404</v>
      </c>
      <c r="L26" s="14">
        <v>3286</v>
      </c>
      <c r="M26" s="14">
        <v>1431</v>
      </c>
      <c r="N26" s="12">
        <f t="shared" si="7"/>
        <v>180516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0.9689</v>
      </c>
      <c r="F30" s="22">
        <v>1</v>
      </c>
      <c r="G30" s="22">
        <v>1</v>
      </c>
      <c r="H30" s="22">
        <v>0.9983</v>
      </c>
      <c r="I30" s="22">
        <v>0.9923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0.9951226954098841</v>
      </c>
      <c r="F32" s="23">
        <f t="shared" si="9"/>
        <v>1</v>
      </c>
      <c r="G32" s="23">
        <f t="shared" si="9"/>
        <v>1</v>
      </c>
      <c r="H32" s="23">
        <f t="shared" si="9"/>
        <v>0.9997706422901603</v>
      </c>
      <c r="I32" s="23">
        <f t="shared" si="9"/>
        <v>0.9992309032503948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1.947057065838979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1.6826139909743398</v>
      </c>
      <c r="I35" s="26">
        <f t="shared" si="10"/>
        <v>1.640637220046823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881206.89</v>
      </c>
      <c r="C37" s="29">
        <f>ROUND(+C7*C35,2)</f>
        <v>676794.75</v>
      </c>
      <c r="D37" s="29">
        <f>ROUND(+D7*D35,2)</f>
        <v>642991.81</v>
      </c>
      <c r="E37" s="29">
        <f>ROUND(+E7*E35,2)</f>
        <v>199154.73</v>
      </c>
      <c r="F37" s="29">
        <f aca="true" t="shared" si="11" ref="F37:M37">ROUND(+F7*F35,2)</f>
        <v>567998.18</v>
      </c>
      <c r="G37" s="29">
        <f t="shared" si="11"/>
        <v>742780.93</v>
      </c>
      <c r="H37" s="29">
        <f t="shared" si="11"/>
        <v>856383.22</v>
      </c>
      <c r="I37" s="29">
        <f t="shared" si="11"/>
        <v>662938.84</v>
      </c>
      <c r="J37" s="29">
        <f t="shared" si="11"/>
        <v>607207.01</v>
      </c>
      <c r="K37" s="29">
        <f t="shared" si="11"/>
        <v>702110.88</v>
      </c>
      <c r="L37" s="29">
        <f t="shared" si="11"/>
        <v>364227.11</v>
      </c>
      <c r="M37" s="29">
        <f t="shared" si="11"/>
        <v>214105.79</v>
      </c>
      <c r="N37" s="29">
        <f>SUM(B37:M37)</f>
        <v>7117900.140000001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-89949</v>
      </c>
      <c r="C39" s="30">
        <f>+C40+C43+C50</f>
        <v>-92727</v>
      </c>
      <c r="D39" s="30">
        <f>+D40+D43+D50</f>
        <v>-57135</v>
      </c>
      <c r="E39" s="30">
        <f>+E40+E43+E50</f>
        <v>-17481</v>
      </c>
      <c r="F39" s="30">
        <f aca="true" t="shared" si="12" ref="F39:M39">+F40+F43+F50</f>
        <v>-43956</v>
      </c>
      <c r="G39" s="30">
        <f t="shared" si="12"/>
        <v>-83010</v>
      </c>
      <c r="H39" s="30">
        <f t="shared" si="12"/>
        <v>-113589</v>
      </c>
      <c r="I39" s="30">
        <f t="shared" si="12"/>
        <v>-47763</v>
      </c>
      <c r="J39" s="30">
        <f t="shared" si="12"/>
        <v>-67115</v>
      </c>
      <c r="K39" s="30">
        <f t="shared" si="12"/>
        <v>-55320</v>
      </c>
      <c r="L39" s="30">
        <f t="shared" si="12"/>
        <v>-42024</v>
      </c>
      <c r="M39" s="30">
        <f t="shared" si="12"/>
        <v>-25569</v>
      </c>
      <c r="N39" s="30">
        <f>+N40+N43+N50</f>
        <v>-735638</v>
      </c>
      <c r="P39" s="42"/>
    </row>
    <row r="40" spans="1:16" ht="18.75" customHeight="1">
      <c r="A40" s="17" t="s">
        <v>70</v>
      </c>
      <c r="B40" s="31">
        <f>B41+B42</f>
        <v>-89949</v>
      </c>
      <c r="C40" s="31">
        <f>C41+C42</f>
        <v>-92727</v>
      </c>
      <c r="D40" s="31">
        <f>D41+D42</f>
        <v>-57135</v>
      </c>
      <c r="E40" s="31">
        <f>E41+E42</f>
        <v>-17481</v>
      </c>
      <c r="F40" s="31">
        <f aca="true" t="shared" si="13" ref="F40:M40">F41+F42</f>
        <v>-43956</v>
      </c>
      <c r="G40" s="31">
        <f t="shared" si="13"/>
        <v>-83010</v>
      </c>
      <c r="H40" s="31">
        <f t="shared" si="13"/>
        <v>-113589</v>
      </c>
      <c r="I40" s="31">
        <f t="shared" si="13"/>
        <v>-47763</v>
      </c>
      <c r="J40" s="31">
        <f t="shared" si="13"/>
        <v>-66615</v>
      </c>
      <c r="K40" s="31">
        <f t="shared" si="13"/>
        <v>-55320</v>
      </c>
      <c r="L40" s="31">
        <f t="shared" si="13"/>
        <v>-42024</v>
      </c>
      <c r="M40" s="31">
        <f t="shared" si="13"/>
        <v>-25569</v>
      </c>
      <c r="N40" s="30">
        <f aca="true" t="shared" si="14" ref="N40:N50">SUM(B40:M40)</f>
        <v>-735138</v>
      </c>
      <c r="P40" s="42"/>
    </row>
    <row r="41" spans="1:16" ht="18.75" customHeight="1">
      <c r="A41" s="13" t="s">
        <v>67</v>
      </c>
      <c r="B41" s="20">
        <f>ROUND(-B9*$D$3,2)</f>
        <v>-89949</v>
      </c>
      <c r="C41" s="20">
        <f>ROUND(-C9*$D$3,2)</f>
        <v>-92727</v>
      </c>
      <c r="D41" s="20">
        <f>ROUND(-D9*$D$3,2)</f>
        <v>-57537</v>
      </c>
      <c r="E41" s="20">
        <f>ROUND(-E9*$D$3,2)</f>
        <v>-17481</v>
      </c>
      <c r="F41" s="20">
        <f aca="true" t="shared" si="15" ref="F41:M41">ROUND(-F9*$D$3,2)</f>
        <v>-43956</v>
      </c>
      <c r="G41" s="20">
        <f t="shared" si="15"/>
        <v>-83010</v>
      </c>
      <c r="H41" s="20">
        <f t="shared" si="15"/>
        <v>-113739</v>
      </c>
      <c r="I41" s="20">
        <f t="shared" si="15"/>
        <v>-47763</v>
      </c>
      <c r="J41" s="20">
        <f t="shared" si="15"/>
        <v>-68820</v>
      </c>
      <c r="K41" s="20">
        <f t="shared" si="15"/>
        <v>-55320</v>
      </c>
      <c r="L41" s="20">
        <f t="shared" si="15"/>
        <v>-42024</v>
      </c>
      <c r="M41" s="20">
        <f t="shared" si="15"/>
        <v>-25569</v>
      </c>
      <c r="N41" s="56">
        <f t="shared" si="14"/>
        <v>-737895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402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150</v>
      </c>
      <c r="I42" s="20">
        <f t="shared" si="16"/>
        <v>0</v>
      </c>
      <c r="J42" s="20">
        <f t="shared" si="16"/>
        <v>2205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2757</v>
      </c>
      <c r="P42" s="42"/>
    </row>
    <row r="43" spans="1:16" ht="18.75" customHeight="1">
      <c r="A43" s="17" t="s">
        <v>71</v>
      </c>
      <c r="B43" s="31">
        <f aca="true" t="shared" si="17" ref="B43:M43">SUM(B44:B49)</f>
        <v>0</v>
      </c>
      <c r="C43" s="31">
        <f t="shared" si="17"/>
        <v>0</v>
      </c>
      <c r="D43" s="31">
        <f t="shared" si="17"/>
        <v>0</v>
      </c>
      <c r="E43" s="31">
        <f t="shared" si="17"/>
        <v>0</v>
      </c>
      <c r="F43" s="31">
        <f t="shared" si="17"/>
        <v>0</v>
      </c>
      <c r="G43" s="31">
        <f t="shared" si="17"/>
        <v>0</v>
      </c>
      <c r="H43" s="31">
        <f t="shared" si="17"/>
        <v>0</v>
      </c>
      <c r="I43" s="31">
        <f t="shared" si="17"/>
        <v>0</v>
      </c>
      <c r="J43" s="31">
        <f t="shared" si="17"/>
        <v>-500</v>
      </c>
      <c r="K43" s="31">
        <f t="shared" si="17"/>
        <v>0</v>
      </c>
      <c r="L43" s="31">
        <f t="shared" si="17"/>
        <v>0</v>
      </c>
      <c r="M43" s="31">
        <f t="shared" si="17"/>
        <v>0</v>
      </c>
      <c r="N43" s="31">
        <f>SUM(N44:N49)</f>
        <v>-500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4" ht="18.75" customHeight="1">
      <c r="A46" s="13" t="s">
        <v>74</v>
      </c>
      <c r="B46" s="27">
        <v>0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-500</v>
      </c>
      <c r="K46" s="27">
        <v>0</v>
      </c>
      <c r="L46" s="27">
        <v>0</v>
      </c>
      <c r="M46" s="27">
        <v>0</v>
      </c>
      <c r="N46" s="27">
        <f t="shared" si="14"/>
        <v>-500</v>
      </c>
    </row>
    <row r="47" spans="1:14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</row>
    <row r="48" spans="1:14" ht="18.75" customHeight="1">
      <c r="A48" s="13" t="s">
        <v>76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f t="shared" si="14"/>
        <v>0</v>
      </c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f t="shared" si="14"/>
        <v>0</v>
      </c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791257.89</v>
      </c>
      <c r="C52" s="34">
        <f aca="true" t="shared" si="18" ref="C52:M52">+C37+C39</f>
        <v>584067.75</v>
      </c>
      <c r="D52" s="34">
        <f t="shared" si="18"/>
        <v>585856.81</v>
      </c>
      <c r="E52" s="34">
        <f t="shared" si="18"/>
        <v>181673.73</v>
      </c>
      <c r="F52" s="34">
        <f t="shared" si="18"/>
        <v>524042.18000000005</v>
      </c>
      <c r="G52" s="34">
        <f t="shared" si="18"/>
        <v>659770.93</v>
      </c>
      <c r="H52" s="34">
        <f t="shared" si="18"/>
        <v>742794.22</v>
      </c>
      <c r="I52" s="34">
        <f t="shared" si="18"/>
        <v>615175.84</v>
      </c>
      <c r="J52" s="34">
        <f t="shared" si="18"/>
        <v>540092.01</v>
      </c>
      <c r="K52" s="34">
        <f t="shared" si="18"/>
        <v>646790.88</v>
      </c>
      <c r="L52" s="34">
        <f t="shared" si="18"/>
        <v>322203.11</v>
      </c>
      <c r="M52" s="34">
        <f t="shared" si="18"/>
        <v>188536.79</v>
      </c>
      <c r="N52" s="34">
        <f>SUM(B52:M52)</f>
        <v>6382262.140000001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6382262.119999999</v>
      </c>
      <c r="P55" s="42"/>
    </row>
    <row r="56" spans="1:14" ht="18.75" customHeight="1">
      <c r="A56" s="17" t="s">
        <v>80</v>
      </c>
      <c r="B56" s="44">
        <v>118750.8</v>
      </c>
      <c r="C56" s="44">
        <v>113875.23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225229.08000000002</v>
      </c>
    </row>
    <row r="57" spans="1:14" ht="18.75" customHeight="1">
      <c r="A57" s="17" t="s">
        <v>81</v>
      </c>
      <c r="B57" s="44">
        <v>476869.57</v>
      </c>
      <c r="C57" s="44">
        <v>281103.16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486720.51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431477.04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585856.81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127495.04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173549.48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367629.13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252129.43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451292.12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278727.56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393048.13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284821.79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118055.8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132507.01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513087.19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189889.3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390270.91</v>
      </c>
      <c r="K65" s="43">
        <v>0</v>
      </c>
      <c r="L65" s="43">
        <v>0</v>
      </c>
      <c r="M65" s="43">
        <v>0</v>
      </c>
      <c r="N65" s="34">
        <f t="shared" si="19"/>
        <v>229607.01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508508.81</v>
      </c>
      <c r="L66" s="43">
        <v>0</v>
      </c>
      <c r="M66" s="43">
        <v>0</v>
      </c>
      <c r="N66" s="31">
        <f t="shared" si="19"/>
        <v>211927.87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214366.34</v>
      </c>
      <c r="M67" s="43">
        <v>0</v>
      </c>
      <c r="N67" s="34">
        <f t="shared" si="19"/>
        <v>145197.28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115815.06</v>
      </c>
      <c r="N68" s="31">
        <f t="shared" si="19"/>
        <v>188536.79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2997562.2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1.9561305180211428</v>
      </c>
      <c r="C73" s="54">
        <v>1.934367067840878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1.694</v>
      </c>
      <c r="C74" s="54">
        <v>1.5945999900003183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1.5791999850569238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1.9483079288497733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1.817600015613886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1.448300005802208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1.7036235298241924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1.6202498931857734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1.6406255358754513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1.8492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1.767900003366066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2.0998000413821645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2.0890000298855385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2014-11-12T12:01:53Z</dcterms:modified>
  <cp:category/>
  <cp:version/>
  <cp:contentType/>
  <cp:contentStatus/>
</cp:coreProperties>
</file>