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<sst xmlns="http://schemas.openxmlformats.org/spreadsheetml/2006/main" count="127" uniqueCount="127">
  <si>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</si>
  <si>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</si>
  <si>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</si>
  <si>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</si>
  <si>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</si>
  <si>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</si>
  <si>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</si>
  <si>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</si>
  <si>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</si>
  <si>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</si>
  <si>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</si>
  <si>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</si>
  <si>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</si>
  <si>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</si>
  <si>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</si>
  <si>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</si>
  <si>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</si>
  <si>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</si>
  <si>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</si>
  <si>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</si>
  <si>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</si>
  <si>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</si>
  <si>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</si>
  <si>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</si>
  <si>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</si>
  <si>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</si>
  <si>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</si>
  <si>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</si>
  <si>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</si>
  <si>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</si>
  <si>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</si>
  <si>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</si>
  <si>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</si>
  <si>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</si>
  <si>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</si>
  <si>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</si>
  <si>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</si>
  <si>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</si>
  <si>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</si>
  <si>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</si>
  <si>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</si>
  <si>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</si>
  <si>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</si>
  <si>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</si>
  <si>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</si>
  <si>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</si>
  <si>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</si>
  <si>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</si>
  <si>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</si>
  <si>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</si>
  <si>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</si>
  <si>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</si>
  <si>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</si>
  <si>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</si>
  <si>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</si>
  <si>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</si>
  <si>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</si>
  <si>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</si>
  <si>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</si>
  <si>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</si>
  <si>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</si>
  <si>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</si>
  <si>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</si>
  <si>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</si>
  <si>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</si>
  <si>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</si>
  <si>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</si>
  <si>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</si>
  <si>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</si>
  <si>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</si>
  <si>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</si>
  <si>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</si>
  <si>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</si>
  <si>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</si>
  <si>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</si>
  <si>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</si>
  <si>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</si>
  <si>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</si>
  <si>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</si>
  <si>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</si>
  <si>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</si>
  <si>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</si>
  <si>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</si>
  <si>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</si>
  <si>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</si>
  <si>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</si>
  <si>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</si>
  <si>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</si>
  <si>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</si>
  <si>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</si>
  <si>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</si>
  <si>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</si>
  <si>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</si>
  <si>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</si>
  <si>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</si>
  <si>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</si>
  <si>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</si>
  <si>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</si>
  <si>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</si>
  <si>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</si>
  <si>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</si>
  <si>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</si>
  <si>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</si>
  <si>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</si>
  <si>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</si>
  <si>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</si>
  <si>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</si>
  <si>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</si>
  <si>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</si>
  <si>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</si>
  <si>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</si>
  <si>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</si>
  <si>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</si>
  <si>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</si>
  <si>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</si>
  <si>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</si>
  <si>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</si>
  <si>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</si>
  <si>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</si>
  <si>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</si>
  <si>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</si>
  <si>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</si>
  <si>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</si>
  <si>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</si>
  <si>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</si>
  <si>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OPERAÇÃO 12/11/14 - VENCIMENTO 19/11/14</t>
  </si>
  <si>
    <t xml:space="preserve">6.4. Revisão de Remuneração pelo Serviço Atende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</si>
</sst>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609414</v>
      </c>
      <c r="C7" s="9">
        <f t="shared" si="0"/>
        <v>826077</v>
      </c>
      <c r="D7" s="9">
        <f t="shared" si="0"/>
        <v>858076</v>
      </c>
      <c r="E7" s="9">
        <f t="shared" si="0"/>
        <v>556780</v>
      </c>
      <c r="F7" s="9">
        <f t="shared" si="0"/>
        <v>770635</v>
      </c>
      <c r="G7" s="9">
        <f t="shared" si="0"/>
        <v>1233967</v>
      </c>
      <c r="H7" s="9">
        <f t="shared" si="0"/>
        <v>595434</v>
      </c>
      <c r="I7" s="9">
        <f t="shared" si="0"/>
        <v>128411</v>
      </c>
      <c r="J7" s="9">
        <f t="shared" si="0"/>
        <v>325399</v>
      </c>
      <c r="K7" s="9">
        <f t="shared" si="0"/>
        <v>5904193</v>
      </c>
      <c r="L7" s="53"/>
    </row>
    <row r="8" spans="1:11" ht="17.25" customHeight="1">
      <c r="A8" s="10" t="s">
        <v>121</v>
      </c>
      <c r="B8" s="11">
        <f>B9+B12+B16</f>
        <v>363205</v>
      </c>
      <c r="C8" s="11">
        <f aca="true" t="shared" si="1" ref="C8:J8">C9+C12+C16</f>
        <v>500011</v>
      </c>
      <c r="D8" s="11">
        <f t="shared" si="1"/>
        <v>485781</v>
      </c>
      <c r="E8" s="11">
        <f t="shared" si="1"/>
        <v>329577</v>
      </c>
      <c r="F8" s="11">
        <f t="shared" si="1"/>
        <v>431392</v>
      </c>
      <c r="G8" s="11">
        <f t="shared" si="1"/>
        <v>678446</v>
      </c>
      <c r="H8" s="11">
        <f t="shared" si="1"/>
        <v>367797</v>
      </c>
      <c r="I8" s="11">
        <f t="shared" si="1"/>
        <v>68571</v>
      </c>
      <c r="J8" s="11">
        <f t="shared" si="1"/>
        <v>182246</v>
      </c>
      <c r="K8" s="11">
        <f>SUM(B8:J8)</f>
        <v>3407026</v>
      </c>
    </row>
    <row r="9" spans="1:11" ht="17.25" customHeight="1">
      <c r="A9" s="15" t="s">
        <v>17</v>
      </c>
      <c r="B9" s="13">
        <f>+B10+B11</f>
        <v>46466</v>
      </c>
      <c r="C9" s="13">
        <f aca="true" t="shared" si="2" ref="C9:J9">+C10+C11</f>
        <v>67510</v>
      </c>
      <c r="D9" s="13">
        <f t="shared" si="2"/>
        <v>58273</v>
      </c>
      <c r="E9" s="13">
        <f t="shared" si="2"/>
        <v>41771</v>
      </c>
      <c r="F9" s="13">
        <f t="shared" si="2"/>
        <v>47837</v>
      </c>
      <c r="G9" s="13">
        <f t="shared" si="2"/>
        <v>59624</v>
      </c>
      <c r="H9" s="13">
        <f t="shared" si="2"/>
        <v>58502</v>
      </c>
      <c r="I9" s="13">
        <f t="shared" si="2"/>
        <v>10471</v>
      </c>
      <c r="J9" s="13">
        <f t="shared" si="2"/>
        <v>19312</v>
      </c>
      <c r="K9" s="11">
        <f>SUM(B9:J9)</f>
        <v>409766</v>
      </c>
    </row>
    <row r="10" spans="1:11" ht="17.25" customHeight="1">
      <c r="A10" s="30" t="s">
        <v>18</v>
      </c>
      <c r="B10" s="13">
        <v>46466</v>
      </c>
      <c r="C10" s="13">
        <v>67510</v>
      </c>
      <c r="D10" s="13">
        <v>58273</v>
      </c>
      <c r="E10" s="13">
        <v>41771</v>
      </c>
      <c r="F10" s="13">
        <v>47837</v>
      </c>
      <c r="G10" s="13">
        <v>59624</v>
      </c>
      <c r="H10" s="13">
        <v>58502</v>
      </c>
      <c r="I10" s="13">
        <v>10471</v>
      </c>
      <c r="J10" s="13">
        <v>19312</v>
      </c>
      <c r="K10" s="11">
        <f>SUM(B10:J10)</f>
        <v>409766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304361</v>
      </c>
      <c r="C12" s="17">
        <f t="shared" si="3"/>
        <v>414179</v>
      </c>
      <c r="D12" s="17">
        <f t="shared" si="3"/>
        <v>411811</v>
      </c>
      <c r="E12" s="17">
        <f t="shared" si="3"/>
        <v>277278</v>
      </c>
      <c r="F12" s="17">
        <f t="shared" si="3"/>
        <v>368561</v>
      </c>
      <c r="G12" s="17">
        <f t="shared" si="3"/>
        <v>595119</v>
      </c>
      <c r="H12" s="17">
        <f t="shared" si="3"/>
        <v>297558</v>
      </c>
      <c r="I12" s="17">
        <f t="shared" si="3"/>
        <v>55322</v>
      </c>
      <c r="J12" s="17">
        <f t="shared" si="3"/>
        <v>156836</v>
      </c>
      <c r="K12" s="11">
        <f aca="true" t="shared" si="4" ref="K12:K27">SUM(B12:J12)</f>
        <v>2881025</v>
      </c>
    </row>
    <row r="13" spans="1:13" ht="17.25" customHeight="1">
      <c r="A13" s="14" t="s">
        <v>20</v>
      </c>
      <c r="B13" s="13">
        <v>129727</v>
      </c>
      <c r="C13" s="13">
        <v>186418</v>
      </c>
      <c r="D13" s="13">
        <v>191749</v>
      </c>
      <c r="E13" s="13">
        <v>128282</v>
      </c>
      <c r="F13" s="13">
        <v>168097</v>
      </c>
      <c r="G13" s="13">
        <v>262035</v>
      </c>
      <c r="H13" s="13">
        <v>125898</v>
      </c>
      <c r="I13" s="13">
        <v>27334</v>
      </c>
      <c r="J13" s="13">
        <v>72751</v>
      </c>
      <c r="K13" s="11">
        <f t="shared" si="4"/>
        <v>1292291</v>
      </c>
      <c r="L13" s="53"/>
      <c r="M13" s="54"/>
    </row>
    <row r="14" spans="1:12" ht="17.25" customHeight="1">
      <c r="A14" s="14" t="s">
        <v>21</v>
      </c>
      <c r="B14" s="13">
        <v>134891</v>
      </c>
      <c r="C14" s="13">
        <v>168425</v>
      </c>
      <c r="D14" s="13">
        <v>164279</v>
      </c>
      <c r="E14" s="13">
        <v>114330</v>
      </c>
      <c r="F14" s="13">
        <v>154615</v>
      </c>
      <c r="G14" s="13">
        <v>269976</v>
      </c>
      <c r="H14" s="13">
        <v>130810</v>
      </c>
      <c r="I14" s="13">
        <v>19802</v>
      </c>
      <c r="J14" s="13">
        <v>63144</v>
      </c>
      <c r="K14" s="11">
        <f t="shared" si="4"/>
        <v>1220272</v>
      </c>
      <c r="L14" s="53"/>
    </row>
    <row r="15" spans="1:11" ht="17.25" customHeight="1">
      <c r="A15" s="14" t="s">
        <v>22</v>
      </c>
      <c r="B15" s="13">
        <v>39743</v>
      </c>
      <c r="C15" s="13">
        <v>59336</v>
      </c>
      <c r="D15" s="13">
        <v>55783</v>
      </c>
      <c r="E15" s="13">
        <v>34666</v>
      </c>
      <c r="F15" s="13">
        <v>45849</v>
      </c>
      <c r="G15" s="13">
        <v>63108</v>
      </c>
      <c r="H15" s="13">
        <v>40850</v>
      </c>
      <c r="I15" s="13">
        <v>8186</v>
      </c>
      <c r="J15" s="13">
        <v>20941</v>
      </c>
      <c r="K15" s="11">
        <f t="shared" si="4"/>
        <v>368462</v>
      </c>
    </row>
    <row r="16" spans="1:11" ht="17.25" customHeight="1">
      <c r="A16" s="15" t="s">
        <v>117</v>
      </c>
      <c r="B16" s="13">
        <f>B17+B18+B19</f>
        <v>12378</v>
      </c>
      <c r="C16" s="13">
        <f aca="true" t="shared" si="5" ref="C16:J16">C17+C18+C19</f>
        <v>18322</v>
      </c>
      <c r="D16" s="13">
        <f t="shared" si="5"/>
        <v>15697</v>
      </c>
      <c r="E16" s="13">
        <f t="shared" si="5"/>
        <v>10528</v>
      </c>
      <c r="F16" s="13">
        <f t="shared" si="5"/>
        <v>14994</v>
      </c>
      <c r="G16" s="13">
        <f t="shared" si="5"/>
        <v>23703</v>
      </c>
      <c r="H16" s="13">
        <f t="shared" si="5"/>
        <v>11737</v>
      </c>
      <c r="I16" s="13">
        <f t="shared" si="5"/>
        <v>2778</v>
      </c>
      <c r="J16" s="13">
        <f t="shared" si="5"/>
        <v>6098</v>
      </c>
      <c r="K16" s="11">
        <f t="shared" si="4"/>
        <v>116235</v>
      </c>
    </row>
    <row r="17" spans="1:11" ht="17.25" customHeight="1">
      <c r="A17" s="14" t="s">
        <v>118</v>
      </c>
      <c r="B17" s="13">
        <v>4390</v>
      </c>
      <c r="C17" s="13">
        <v>6681</v>
      </c>
      <c r="D17" s="13">
        <v>5619</v>
      </c>
      <c r="E17" s="13">
        <v>4319</v>
      </c>
      <c r="F17" s="13">
        <v>5657</v>
      </c>
      <c r="G17" s="13">
        <v>9714</v>
      </c>
      <c r="H17" s="13">
        <v>4986</v>
      </c>
      <c r="I17" s="13">
        <v>1114</v>
      </c>
      <c r="J17" s="13">
        <v>2318</v>
      </c>
      <c r="K17" s="11">
        <f t="shared" si="4"/>
        <v>44798</v>
      </c>
    </row>
    <row r="18" spans="1:11" ht="17.25" customHeight="1">
      <c r="A18" s="14" t="s">
        <v>119</v>
      </c>
      <c r="B18" s="13">
        <v>437</v>
      </c>
      <c r="C18" s="13">
        <v>592</v>
      </c>
      <c r="D18" s="13">
        <v>509</v>
      </c>
      <c r="E18" s="13">
        <v>426</v>
      </c>
      <c r="F18" s="13">
        <v>558</v>
      </c>
      <c r="G18" s="13">
        <v>1077</v>
      </c>
      <c r="H18" s="13">
        <v>444</v>
      </c>
      <c r="I18" s="13">
        <v>97</v>
      </c>
      <c r="J18" s="13">
        <v>208</v>
      </c>
      <c r="K18" s="11">
        <f t="shared" si="4"/>
        <v>4348</v>
      </c>
    </row>
    <row r="19" spans="1:11" ht="17.25" customHeight="1">
      <c r="A19" s="14" t="s">
        <v>120</v>
      </c>
      <c r="B19" s="13">
        <v>7551</v>
      </c>
      <c r="C19" s="13">
        <v>11049</v>
      </c>
      <c r="D19" s="13">
        <v>9569</v>
      </c>
      <c r="E19" s="13">
        <v>5783</v>
      </c>
      <c r="F19" s="13">
        <v>8779</v>
      </c>
      <c r="G19" s="13">
        <v>12912</v>
      </c>
      <c r="H19" s="13">
        <v>6307</v>
      </c>
      <c r="I19" s="13">
        <v>1567</v>
      </c>
      <c r="J19" s="13">
        <v>3572</v>
      </c>
      <c r="K19" s="11">
        <f t="shared" si="4"/>
        <v>67089</v>
      </c>
    </row>
    <row r="20" spans="1:11" ht="17.25" customHeight="1">
      <c r="A20" s="16" t="s">
        <v>23</v>
      </c>
      <c r="B20" s="11">
        <f>+B21+B22+B23</f>
        <v>194565</v>
      </c>
      <c r="C20" s="11">
        <f aca="true" t="shared" si="6" ref="C20:J20">+C21+C22+C23</f>
        <v>242070</v>
      </c>
      <c r="D20" s="11">
        <f t="shared" si="6"/>
        <v>273000</v>
      </c>
      <c r="E20" s="11">
        <f t="shared" si="6"/>
        <v>169178</v>
      </c>
      <c r="F20" s="11">
        <f t="shared" si="6"/>
        <v>267931</v>
      </c>
      <c r="G20" s="11">
        <f t="shared" si="6"/>
        <v>471741</v>
      </c>
      <c r="H20" s="11">
        <f t="shared" si="6"/>
        <v>177253</v>
      </c>
      <c r="I20" s="11">
        <f t="shared" si="6"/>
        <v>42024</v>
      </c>
      <c r="J20" s="11">
        <f t="shared" si="6"/>
        <v>99855</v>
      </c>
      <c r="K20" s="11">
        <f t="shared" si="4"/>
        <v>1937617</v>
      </c>
    </row>
    <row r="21" spans="1:12" ht="17.25" customHeight="1">
      <c r="A21" s="12" t="s">
        <v>24</v>
      </c>
      <c r="B21" s="13">
        <v>94662</v>
      </c>
      <c r="C21" s="13">
        <v>128194</v>
      </c>
      <c r="D21" s="13">
        <v>145849</v>
      </c>
      <c r="E21" s="13">
        <v>90771</v>
      </c>
      <c r="F21" s="13">
        <v>140130</v>
      </c>
      <c r="G21" s="13">
        <v>232166</v>
      </c>
      <c r="H21" s="13">
        <v>91831</v>
      </c>
      <c r="I21" s="13">
        <v>23738</v>
      </c>
      <c r="J21" s="13">
        <v>52330</v>
      </c>
      <c r="K21" s="11">
        <f t="shared" si="4"/>
        <v>999671</v>
      </c>
      <c r="L21" s="53"/>
    </row>
    <row r="22" spans="1:12" ht="17.25" customHeight="1">
      <c r="A22" s="12" t="s">
        <v>25</v>
      </c>
      <c r="B22" s="13">
        <v>78551</v>
      </c>
      <c r="C22" s="13">
        <v>86746</v>
      </c>
      <c r="D22" s="13">
        <v>96770</v>
      </c>
      <c r="E22" s="13">
        <v>62173</v>
      </c>
      <c r="F22" s="13">
        <v>101189</v>
      </c>
      <c r="G22" s="13">
        <v>197625</v>
      </c>
      <c r="H22" s="13">
        <v>66518</v>
      </c>
      <c r="I22" s="13">
        <v>13553</v>
      </c>
      <c r="J22" s="13">
        <v>35951</v>
      </c>
      <c r="K22" s="11">
        <f t="shared" si="4"/>
        <v>739076</v>
      </c>
      <c r="L22" s="53"/>
    </row>
    <row r="23" spans="1:11" ht="17.25" customHeight="1">
      <c r="A23" s="12" t="s">
        <v>26</v>
      </c>
      <c r="B23" s="13">
        <v>21352</v>
      </c>
      <c r="C23" s="13">
        <v>27130</v>
      </c>
      <c r="D23" s="13">
        <v>30381</v>
      </c>
      <c r="E23" s="13">
        <v>16234</v>
      </c>
      <c r="F23" s="13">
        <v>26612</v>
      </c>
      <c r="G23" s="13">
        <v>41950</v>
      </c>
      <c r="H23" s="13">
        <v>18904</v>
      </c>
      <c r="I23" s="13">
        <v>4733</v>
      </c>
      <c r="J23" s="13">
        <v>11574</v>
      </c>
      <c r="K23" s="11">
        <f t="shared" si="4"/>
        <v>198870</v>
      </c>
    </row>
    <row r="24" spans="1:11" ht="17.25" customHeight="1">
      <c r="A24" s="16" t="s">
        <v>27</v>
      </c>
      <c r="B24" s="13">
        <v>51644</v>
      </c>
      <c r="C24" s="13">
        <v>83996</v>
      </c>
      <c r="D24" s="13">
        <v>99295</v>
      </c>
      <c r="E24" s="13">
        <v>58025</v>
      </c>
      <c r="F24" s="13">
        <v>71312</v>
      </c>
      <c r="G24" s="13">
        <v>83780</v>
      </c>
      <c r="H24" s="13">
        <v>42152</v>
      </c>
      <c r="I24" s="13">
        <v>17816</v>
      </c>
      <c r="J24" s="13">
        <v>43298</v>
      </c>
      <c r="K24" s="11">
        <f t="shared" si="4"/>
        <v>551318</v>
      </c>
    </row>
    <row r="25" spans="1:12" ht="17.25" customHeight="1">
      <c r="A25" s="12" t="s">
        <v>28</v>
      </c>
      <c r="B25" s="13">
        <v>33052</v>
      </c>
      <c r="C25" s="13">
        <v>53757</v>
      </c>
      <c r="D25" s="13">
        <v>63549</v>
      </c>
      <c r="E25" s="13">
        <v>37136</v>
      </c>
      <c r="F25" s="13">
        <v>45640</v>
      </c>
      <c r="G25" s="13">
        <v>53619</v>
      </c>
      <c r="H25" s="13">
        <v>26977</v>
      </c>
      <c r="I25" s="13">
        <v>11402</v>
      </c>
      <c r="J25" s="13">
        <v>27711</v>
      </c>
      <c r="K25" s="11">
        <f t="shared" si="4"/>
        <v>352843</v>
      </c>
      <c r="L25" s="53"/>
    </row>
    <row r="26" spans="1:12" ht="17.25" customHeight="1">
      <c r="A26" s="12" t="s">
        <v>29</v>
      </c>
      <c r="B26" s="13">
        <v>18592</v>
      </c>
      <c r="C26" s="13">
        <v>30239</v>
      </c>
      <c r="D26" s="13">
        <v>35746</v>
      </c>
      <c r="E26" s="13">
        <v>20889</v>
      </c>
      <c r="F26" s="13">
        <v>25672</v>
      </c>
      <c r="G26" s="13">
        <v>30161</v>
      </c>
      <c r="H26" s="13">
        <v>15175</v>
      </c>
      <c r="I26" s="13">
        <v>6414</v>
      </c>
      <c r="J26" s="13">
        <v>15587</v>
      </c>
      <c r="K26" s="11">
        <f t="shared" si="4"/>
        <v>198475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8232</v>
      </c>
      <c r="I27" s="11">
        <v>0</v>
      </c>
      <c r="J27" s="11">
        <v>0</v>
      </c>
      <c r="K27" s="11">
        <f t="shared" si="4"/>
        <v>8232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7932.95</v>
      </c>
      <c r="I35" s="19">
        <v>0</v>
      </c>
      <c r="J35" s="19">
        <v>0</v>
      </c>
      <c r="K35" s="23">
        <f>SUM(B35:J35)</f>
        <v>7932.95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1488264.4100000001</v>
      </c>
      <c r="C47" s="22">
        <f aca="true" t="shared" si="9" ref="C47:H47">+C48+C56</f>
        <v>2296651.38</v>
      </c>
      <c r="D47" s="22">
        <f t="shared" si="9"/>
        <v>2682467.7</v>
      </c>
      <c r="E47" s="22">
        <f t="shared" si="9"/>
        <v>1489070.49</v>
      </c>
      <c r="F47" s="22">
        <f t="shared" si="9"/>
        <v>1992994.5999999999</v>
      </c>
      <c r="G47" s="22">
        <f t="shared" si="9"/>
        <v>2744455.39</v>
      </c>
      <c r="H47" s="22">
        <f t="shared" si="9"/>
        <v>1529173.92</v>
      </c>
      <c r="I47" s="22">
        <f>+I48+I56</f>
        <v>575371.17</v>
      </c>
      <c r="J47" s="22">
        <f>+J48+J56</f>
        <v>877698.55</v>
      </c>
      <c r="K47" s="22">
        <f>SUM(B47:J47)</f>
        <v>15676147.610000001</v>
      </c>
    </row>
    <row r="48" spans="1:11" ht="17.25" customHeight="1">
      <c r="A48" s="16" t="s">
        <v>48</v>
      </c>
      <c r="B48" s="23">
        <f>SUM(B49:B55)</f>
        <v>1470942.57</v>
      </c>
      <c r="C48" s="23">
        <f aca="true" t="shared" si="10" ref="C48:H48">SUM(C49:C55)</f>
        <v>2274277.55</v>
      </c>
      <c r="D48" s="23">
        <f t="shared" si="10"/>
        <v>2659606.56</v>
      </c>
      <c r="E48" s="23">
        <f t="shared" si="10"/>
        <v>1467672.08</v>
      </c>
      <c r="F48" s="23">
        <f t="shared" si="10"/>
        <v>1972054.97</v>
      </c>
      <c r="G48" s="23">
        <f t="shared" si="10"/>
        <v>2716454.95</v>
      </c>
      <c r="H48" s="23">
        <f t="shared" si="10"/>
        <v>1510927.45</v>
      </c>
      <c r="I48" s="23">
        <f>SUM(I49:I55)</f>
        <v>575371.17</v>
      </c>
      <c r="J48" s="23">
        <f>SUM(J49:J55)</f>
        <v>864487.52</v>
      </c>
      <c r="K48" s="23">
        <f aca="true" t="shared" si="11" ref="K48:K56">SUM(B48:J48)</f>
        <v>15511794.819999998</v>
      </c>
    </row>
    <row r="49" spans="1:11" ht="17.25" customHeight="1">
      <c r="A49" s="35" t="s">
        <v>49</v>
      </c>
      <c r="B49" s="23">
        <f aca="true" t="shared" si="12" ref="B49:H49">ROUND(B30*B7,2)</f>
        <v>1470942.57</v>
      </c>
      <c r="C49" s="23">
        <f t="shared" si="12"/>
        <v>2269233.52</v>
      </c>
      <c r="D49" s="23">
        <f t="shared" si="12"/>
        <v>2659606.56</v>
      </c>
      <c r="E49" s="23">
        <f t="shared" si="12"/>
        <v>1467672.08</v>
      </c>
      <c r="F49" s="23">
        <f t="shared" si="12"/>
        <v>1972054.97</v>
      </c>
      <c r="G49" s="23">
        <f t="shared" si="12"/>
        <v>2716454.95</v>
      </c>
      <c r="H49" s="23">
        <f t="shared" si="12"/>
        <v>1502994.5</v>
      </c>
      <c r="I49" s="23">
        <f>ROUND(I30*I7,2)</f>
        <v>575371.17</v>
      </c>
      <c r="J49" s="23">
        <f>ROUND(J30*J7,2)</f>
        <v>864487.52</v>
      </c>
      <c r="K49" s="23">
        <f t="shared" si="11"/>
        <v>15498817.840000002</v>
      </c>
    </row>
    <row r="50" spans="1:11" ht="17.25" customHeight="1">
      <c r="A50" s="35" t="s">
        <v>50</v>
      </c>
      <c r="B50" s="19">
        <v>0</v>
      </c>
      <c r="C50" s="23">
        <f>ROUND(C31*C7,2)</f>
        <v>5044.03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5044.03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7932.95</v>
      </c>
      <c r="I53" s="32">
        <f>+I35</f>
        <v>0</v>
      </c>
      <c r="J53" s="32">
        <f>+J35</f>
        <v>0</v>
      </c>
      <c r="K53" s="23">
        <f t="shared" si="11"/>
        <v>7932.95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-216802.79</v>
      </c>
      <c r="C60" s="36">
        <f t="shared" si="13"/>
        <v>-232146.66</v>
      </c>
      <c r="D60" s="36">
        <f t="shared" si="13"/>
        <v>-220459.88</v>
      </c>
      <c r="E60" s="36">
        <f t="shared" si="13"/>
        <v>-249551.21000000002</v>
      </c>
      <c r="F60" s="36">
        <f t="shared" si="13"/>
        <v>-219971.63</v>
      </c>
      <c r="G60" s="36">
        <f t="shared" si="13"/>
        <v>-266635.60000000003</v>
      </c>
      <c r="H60" s="36">
        <f t="shared" si="13"/>
        <v>-190984.51</v>
      </c>
      <c r="I60" s="36">
        <f t="shared" si="13"/>
        <v>-76154.20999999999</v>
      </c>
      <c r="J60" s="36">
        <f t="shared" si="13"/>
        <v>-84864.73</v>
      </c>
      <c r="K60" s="36">
        <f>SUM(B60:J60)</f>
        <v>-1757571.22</v>
      </c>
    </row>
    <row r="61" spans="1:11" ht="18.75" customHeight="1">
      <c r="A61" s="16" t="s">
        <v>82</v>
      </c>
      <c r="B61" s="36">
        <f aca="true" t="shared" si="14" ref="B61:J61">B62+B63+B64+B65+B66+B67</f>
        <v>-201116.83000000002</v>
      </c>
      <c r="C61" s="36">
        <f t="shared" si="14"/>
        <v>-209212.57</v>
      </c>
      <c r="D61" s="36">
        <f t="shared" si="14"/>
        <v>-197812.25</v>
      </c>
      <c r="E61" s="36">
        <f t="shared" si="14"/>
        <v>-222096.38</v>
      </c>
      <c r="F61" s="36">
        <f t="shared" si="14"/>
        <v>-198833.9</v>
      </c>
      <c r="G61" s="36">
        <f t="shared" si="14"/>
        <v>-235006.33000000002</v>
      </c>
      <c r="H61" s="36">
        <f t="shared" si="14"/>
        <v>-175506</v>
      </c>
      <c r="I61" s="36">
        <f t="shared" si="14"/>
        <v>-31413</v>
      </c>
      <c r="J61" s="36">
        <f t="shared" si="14"/>
        <v>-57936</v>
      </c>
      <c r="K61" s="36">
        <f aca="true" t="shared" si="15" ref="K61:K92">SUM(B61:J61)</f>
        <v>-1528933.26</v>
      </c>
    </row>
    <row r="62" spans="1:11" ht="18.75" customHeight="1">
      <c r="A62" s="12" t="s">
        <v>83</v>
      </c>
      <c r="B62" s="36">
        <f>-ROUND(B9*$D$3,2)</f>
        <v>-139398</v>
      </c>
      <c r="C62" s="36">
        <f aca="true" t="shared" si="16" ref="C62:J62">-ROUND(C9*$D$3,2)</f>
        <v>-202530</v>
      </c>
      <c r="D62" s="36">
        <f t="shared" si="16"/>
        <v>-174819</v>
      </c>
      <c r="E62" s="36">
        <f t="shared" si="16"/>
        <v>-125313</v>
      </c>
      <c r="F62" s="36">
        <f t="shared" si="16"/>
        <v>-143511</v>
      </c>
      <c r="G62" s="36">
        <f t="shared" si="16"/>
        <v>-178872</v>
      </c>
      <c r="H62" s="36">
        <f t="shared" si="16"/>
        <v>-175506</v>
      </c>
      <c r="I62" s="36">
        <f t="shared" si="16"/>
        <v>-31413</v>
      </c>
      <c r="J62" s="36">
        <f t="shared" si="16"/>
        <v>-57936</v>
      </c>
      <c r="K62" s="36">
        <f t="shared" si="15"/>
        <v>-1229298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-480</v>
      </c>
      <c r="C64" s="36">
        <v>-171</v>
      </c>
      <c r="D64" s="36">
        <v>-150</v>
      </c>
      <c r="E64" s="36">
        <v>-699</v>
      </c>
      <c r="F64" s="36">
        <v>-339</v>
      </c>
      <c r="G64" s="36">
        <v>-264</v>
      </c>
      <c r="H64" s="36">
        <v>0</v>
      </c>
      <c r="I64" s="36">
        <v>0</v>
      </c>
      <c r="J64" s="36">
        <v>0</v>
      </c>
      <c r="K64" s="36">
        <f t="shared" si="15"/>
        <v>-2103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-61238.83</v>
      </c>
      <c r="C66" s="48">
        <v>-6511.57</v>
      </c>
      <c r="D66" s="48">
        <v>-22843.25</v>
      </c>
      <c r="E66" s="48">
        <v>-95972.38</v>
      </c>
      <c r="F66" s="48">
        <v>-54983.9</v>
      </c>
      <c r="G66" s="48">
        <v>-55870.33</v>
      </c>
      <c r="H66" s="48">
        <v>0</v>
      </c>
      <c r="I66" s="19">
        <v>0</v>
      </c>
      <c r="J66" s="19">
        <v>0</v>
      </c>
      <c r="K66" s="36">
        <f t="shared" si="15"/>
        <v>-297420.26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-112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-112</v>
      </c>
    </row>
    <row r="68" spans="1:11" ht="18.75" customHeight="1">
      <c r="A68" s="12" t="s">
        <v>87</v>
      </c>
      <c r="B68" s="36">
        <f aca="true" t="shared" si="17" ref="B68:J68">SUM(B69:B92)</f>
        <v>-15685.96</v>
      </c>
      <c r="C68" s="36">
        <f t="shared" si="17"/>
        <v>-22934.09</v>
      </c>
      <c r="D68" s="36">
        <f t="shared" si="17"/>
        <v>-22647.629999999997</v>
      </c>
      <c r="E68" s="36">
        <f t="shared" si="17"/>
        <v>-27454.83</v>
      </c>
      <c r="F68" s="36">
        <f t="shared" si="17"/>
        <v>-21137.730000000003</v>
      </c>
      <c r="G68" s="36">
        <f t="shared" si="17"/>
        <v>-31629.27</v>
      </c>
      <c r="H68" s="36">
        <f t="shared" si="17"/>
        <v>-15478.51</v>
      </c>
      <c r="I68" s="36">
        <f t="shared" si="17"/>
        <v>-44741.21</v>
      </c>
      <c r="J68" s="36">
        <f t="shared" si="17"/>
        <v>-26928.73</v>
      </c>
      <c r="K68" s="36">
        <f t="shared" si="15"/>
        <v>-228637.96000000002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5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-12359.29</v>
      </c>
      <c r="F92" s="19">
        <v>0</v>
      </c>
      <c r="G92" s="19">
        <v>0</v>
      </c>
      <c r="H92" s="19">
        <v>0</v>
      </c>
      <c r="I92" s="49">
        <v>-7249.68</v>
      </c>
      <c r="J92" s="49">
        <v>-15710.8</v>
      </c>
      <c r="K92" s="49">
        <f t="shared" si="15"/>
        <v>-35319.770000000004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1271461.62</v>
      </c>
      <c r="C97" s="24">
        <f t="shared" si="19"/>
        <v>2064504.7199999997</v>
      </c>
      <c r="D97" s="24">
        <f t="shared" si="19"/>
        <v>2462007.8200000003</v>
      </c>
      <c r="E97" s="24">
        <f t="shared" si="19"/>
        <v>1239519.28</v>
      </c>
      <c r="F97" s="24">
        <f t="shared" si="19"/>
        <v>1773022.97</v>
      </c>
      <c r="G97" s="24">
        <f t="shared" si="19"/>
        <v>2477819.79</v>
      </c>
      <c r="H97" s="24">
        <f t="shared" si="19"/>
        <v>1338189.41</v>
      </c>
      <c r="I97" s="24">
        <f>+I98+I99</f>
        <v>499216.96</v>
      </c>
      <c r="J97" s="24">
        <f>+J98+J99</f>
        <v>792833.8200000001</v>
      </c>
      <c r="K97" s="49">
        <f t="shared" si="18"/>
        <v>13918576.39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1254139.78</v>
      </c>
      <c r="C98" s="24">
        <f t="shared" si="20"/>
        <v>2042130.8899999997</v>
      </c>
      <c r="D98" s="24">
        <f t="shared" si="20"/>
        <v>2439146.68</v>
      </c>
      <c r="E98" s="24">
        <f t="shared" si="20"/>
        <v>1218120.87</v>
      </c>
      <c r="F98" s="24">
        <f t="shared" si="20"/>
        <v>1752083.34</v>
      </c>
      <c r="G98" s="24">
        <f t="shared" si="20"/>
        <v>2449819.35</v>
      </c>
      <c r="H98" s="24">
        <f t="shared" si="20"/>
        <v>1319942.94</v>
      </c>
      <c r="I98" s="24">
        <f t="shared" si="20"/>
        <v>499216.96</v>
      </c>
      <c r="J98" s="24">
        <f t="shared" si="20"/>
        <v>779622.79</v>
      </c>
      <c r="K98" s="49">
        <f t="shared" si="18"/>
        <v>13754223.600000001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164352.79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13918576.39</v>
      </c>
      <c r="L105" s="55"/>
    </row>
    <row r="106" spans="1:11" ht="18.75" customHeight="1">
      <c r="A106" s="26" t="s">
        <v>78</v>
      </c>
      <c r="B106" s="27">
        <v>160486.17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160486.17</v>
      </c>
    </row>
    <row r="107" spans="1:11" ht="18.75" customHeight="1">
      <c r="A107" s="26" t="s">
        <v>79</v>
      </c>
      <c r="B107" s="27">
        <v>1110975.45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1110975.45</v>
      </c>
    </row>
    <row r="108" spans="1:11" ht="18.75" customHeight="1">
      <c r="A108" s="26" t="s">
        <v>80</v>
      </c>
      <c r="B108" s="41">
        <v>0</v>
      </c>
      <c r="C108" s="27">
        <f>+C97</f>
        <v>2064504.7199999997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2064504.7199999997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2462007.8200000003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2462007.8200000003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1239519.28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1239519.28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331526.7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331526.7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641303.74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641303.74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800192.52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800192.52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729218.96</v>
      </c>
      <c r="H115" s="41">
        <v>0</v>
      </c>
      <c r="I115" s="41">
        <v>0</v>
      </c>
      <c r="J115" s="41">
        <v>0</v>
      </c>
      <c r="K115" s="42">
        <f t="shared" si="22"/>
        <v>729218.96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57637.73</v>
      </c>
      <c r="H116" s="41">
        <v>0</v>
      </c>
      <c r="I116" s="41">
        <v>0</v>
      </c>
      <c r="J116" s="41">
        <v>0</v>
      </c>
      <c r="K116" s="42">
        <f t="shared" si="22"/>
        <v>57637.73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405127.54</v>
      </c>
      <c r="H117" s="41">
        <v>0</v>
      </c>
      <c r="I117" s="41">
        <v>0</v>
      </c>
      <c r="J117" s="41">
        <v>0</v>
      </c>
      <c r="K117" s="42">
        <f t="shared" si="22"/>
        <v>405127.54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337503.53</v>
      </c>
      <c r="H118" s="41">
        <v>0</v>
      </c>
      <c r="I118" s="41">
        <v>0</v>
      </c>
      <c r="J118" s="41">
        <v>0</v>
      </c>
      <c r="K118" s="42">
        <f t="shared" si="22"/>
        <v>337503.53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948332.04</v>
      </c>
      <c r="H119" s="41">
        <v>0</v>
      </c>
      <c r="I119" s="41">
        <v>0</v>
      </c>
      <c r="J119" s="41">
        <v>0</v>
      </c>
      <c r="K119" s="42">
        <f t="shared" si="22"/>
        <v>948332.04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478766.44</v>
      </c>
      <c r="I120" s="41">
        <v>0</v>
      </c>
      <c r="J120" s="41">
        <v>0</v>
      </c>
      <c r="K120" s="42">
        <f t="shared" si="22"/>
        <v>478766.44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859422.97</v>
      </c>
      <c r="I121" s="41">
        <v>0</v>
      </c>
      <c r="J121" s="41">
        <v>0</v>
      </c>
      <c r="K121" s="42">
        <f t="shared" si="22"/>
        <v>859422.97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499216.96</v>
      </c>
      <c r="J122" s="41">
        <v>0</v>
      </c>
      <c r="K122" s="42">
        <f t="shared" si="22"/>
        <v>499216.96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792833.82</v>
      </c>
      <c r="K123" s="45">
        <f t="shared" si="22"/>
        <v>792833.82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2014-11-18T18:37:40Z</dcterms:modified>
  <cp:category/>
  <cp:version/>
  <cp:contentType/>
  <cp:contentStatus/>
</cp:coreProperties>
</file>