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<sst xmlns="http://schemas.openxmlformats.org/spreadsheetml/2006/main" count="129" uniqueCount="129">
  <si>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</si>
  <si>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</si>
  <si>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</si>
  <si>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</si>
  <si>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</si>
  <si>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</si>
  <si>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</si>
  <si>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</si>
  <si>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</si>
  <si>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</si>
  <si>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</si>
  <si>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</si>
  <si>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</si>
  <si>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</si>
  <si>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</si>
  <si>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</si>
  <si>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</si>
  <si>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</si>
  <si>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</si>
  <si>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</si>
  <si>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</si>
  <si>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</si>
  <si>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</si>
  <si>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</si>
  <si>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</si>
  <si>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</si>
  <si>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</si>
  <si>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</si>
  <si>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</si>
  <si>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</si>
  <si>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</si>
  <si>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</si>
  <si>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</si>
  <si>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</si>
  <si>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</si>
  <si>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</si>
  <si>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</si>
  <si>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</si>
  <si>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</si>
  <si>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</si>
  <si>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</si>
  <si>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</si>
  <si>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</si>
  <si>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</si>
  <si>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</si>
  <si>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</si>
  <si>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</si>
  <si>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</si>
  <si>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</si>
  <si>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</si>
  <si>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</si>
  <si>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</si>
  <si>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</si>
  <si>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</si>
  <si>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</si>
  <si>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</si>
  <si>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</si>
  <si>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</si>
  <si>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</si>
  <si>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</si>
  <si>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</si>
  <si>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</si>
  <si>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</si>
  <si>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</si>
  <si>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</si>
  <si>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</si>
  <si>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</si>
  <si>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</si>
  <si>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</si>
  <si>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</si>
  <si>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</si>
  <si>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</si>
  <si>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</si>
  <si>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</si>
  <si>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</si>
  <si>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</si>
  <si>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</si>
  <si>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</si>
  <si>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</si>
  <si>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</si>
  <si>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</si>
  <si>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</si>
  <si>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</si>
  <si>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</si>
  <si>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</si>
  <si>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</si>
  <si>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</si>
  <si>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</si>
  <si>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</si>
  <si>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</si>
  <si>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</si>
  <si>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</si>
  <si>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</si>
  <si>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</si>
  <si>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</si>
  <si>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</si>
  <si>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</si>
  <si>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</si>
  <si>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</si>
  <si>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</si>
  <si>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</si>
  <si>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</si>
  <si>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</si>
  <si>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</si>
  <si>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</si>
  <si>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</si>
  <si>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</si>
  <si>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</si>
  <si>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</si>
  <si>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</si>
  <si>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</si>
  <si>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</si>
  <si>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</si>
  <si>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</si>
  <si>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</si>
  <si>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</si>
  <si>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</si>
  <si>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</si>
  <si>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</si>
  <si>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</si>
  <si>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</si>
  <si>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</si>
  <si>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</si>
  <si>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</si>
  <si>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</si>
  <si>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6.4. Revisão de Remuneração pelo Serviço Atende (1)</t>
  </si>
  <si>
    <t>Nota:</t>
  </si>
  <si>
    <t xml:space="preserve">    (1) - Revisão de remuneração da empresa Express - desconto parcelado.</t>
  </si>
  <si>
    <t>OPERAÇÃO 05/11/14 - VENCIMENTO 12/11/14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</si>
</sst>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523782</v>
      </c>
      <c r="C7" s="9">
        <f t="shared" si="0"/>
        <v>715582</v>
      </c>
      <c r="D7" s="9">
        <f t="shared" si="0"/>
        <v>645285</v>
      </c>
      <c r="E7" s="9">
        <f t="shared" si="0"/>
        <v>504248</v>
      </c>
      <c r="F7" s="9">
        <f t="shared" si="0"/>
        <v>718724</v>
      </c>
      <c r="G7" s="9">
        <f t="shared" si="0"/>
        <v>1098648</v>
      </c>
      <c r="H7" s="9">
        <f t="shared" si="0"/>
        <v>530813</v>
      </c>
      <c r="I7" s="9">
        <f t="shared" si="0"/>
        <v>108614</v>
      </c>
      <c r="J7" s="9">
        <f t="shared" si="0"/>
        <v>290259</v>
      </c>
      <c r="K7" s="9">
        <f t="shared" si="0"/>
        <v>5135955</v>
      </c>
      <c r="L7" s="53"/>
    </row>
    <row r="8" spans="1:11" ht="17.25" customHeight="1">
      <c r="A8" s="10" t="s">
        <v>121</v>
      </c>
      <c r="B8" s="11">
        <f>B9+B12+B16</f>
        <v>320320</v>
      </c>
      <c r="C8" s="11">
        <f aca="true" t="shared" si="1" ref="C8:J8">C9+C12+C16</f>
        <v>446105</v>
      </c>
      <c r="D8" s="11">
        <f t="shared" si="1"/>
        <v>380194</v>
      </c>
      <c r="E8" s="11">
        <f t="shared" si="1"/>
        <v>306843</v>
      </c>
      <c r="F8" s="11">
        <f t="shared" si="1"/>
        <v>411691</v>
      </c>
      <c r="G8" s="11">
        <f t="shared" si="1"/>
        <v>612574</v>
      </c>
      <c r="H8" s="11">
        <f t="shared" si="1"/>
        <v>333122</v>
      </c>
      <c r="I8" s="11">
        <f t="shared" si="1"/>
        <v>61066</v>
      </c>
      <c r="J8" s="11">
        <f t="shared" si="1"/>
        <v>165365</v>
      </c>
      <c r="K8" s="11">
        <f>SUM(B8:J8)</f>
        <v>3037280</v>
      </c>
    </row>
    <row r="9" spans="1:11" ht="17.25" customHeight="1">
      <c r="A9" s="15" t="s">
        <v>17</v>
      </c>
      <c r="B9" s="13">
        <f>+B10+B11</f>
        <v>40126</v>
      </c>
      <c r="C9" s="13">
        <f aca="true" t="shared" si="2" ref="C9:J9">+C10+C11</f>
        <v>58236</v>
      </c>
      <c r="D9" s="13">
        <f t="shared" si="2"/>
        <v>43291</v>
      </c>
      <c r="E9" s="13">
        <f t="shared" si="2"/>
        <v>38062</v>
      </c>
      <c r="F9" s="13">
        <f t="shared" si="2"/>
        <v>46360</v>
      </c>
      <c r="G9" s="13">
        <f t="shared" si="2"/>
        <v>52942</v>
      </c>
      <c r="H9" s="13">
        <f t="shared" si="2"/>
        <v>52075</v>
      </c>
      <c r="I9" s="13">
        <f t="shared" si="2"/>
        <v>8801</v>
      </c>
      <c r="J9" s="13">
        <f t="shared" si="2"/>
        <v>17895</v>
      </c>
      <c r="K9" s="11">
        <f>SUM(B9:J9)</f>
        <v>357788</v>
      </c>
    </row>
    <row r="10" spans="1:11" ht="17.25" customHeight="1">
      <c r="A10" s="30" t="s">
        <v>18</v>
      </c>
      <c r="B10" s="13">
        <v>39945</v>
      </c>
      <c r="C10" s="13">
        <v>55606</v>
      </c>
      <c r="D10" s="13">
        <v>42787</v>
      </c>
      <c r="E10" s="13">
        <v>37914</v>
      </c>
      <c r="F10" s="13">
        <v>45399</v>
      </c>
      <c r="G10" s="13">
        <v>51250</v>
      </c>
      <c r="H10" s="13">
        <v>51829</v>
      </c>
      <c r="I10" s="13">
        <v>8784</v>
      </c>
      <c r="J10" s="13">
        <v>17073</v>
      </c>
      <c r="K10" s="11">
        <f>SUM(B10:J10)</f>
        <v>350587</v>
      </c>
    </row>
    <row r="11" spans="1:11" ht="17.25" customHeight="1">
      <c r="A11" s="30" t="s">
        <v>19</v>
      </c>
      <c r="B11" s="13">
        <v>181</v>
      </c>
      <c r="C11" s="13">
        <v>2630</v>
      </c>
      <c r="D11" s="13">
        <v>504</v>
      </c>
      <c r="E11" s="13">
        <v>148</v>
      </c>
      <c r="F11" s="13">
        <v>961</v>
      </c>
      <c r="G11" s="13">
        <v>1692</v>
      </c>
      <c r="H11" s="13">
        <v>246</v>
      </c>
      <c r="I11" s="13">
        <v>17</v>
      </c>
      <c r="J11" s="13">
        <v>822</v>
      </c>
      <c r="K11" s="11">
        <f>SUM(B11:J11)</f>
        <v>7201</v>
      </c>
    </row>
    <row r="12" spans="1:11" ht="17.25" customHeight="1">
      <c r="A12" s="15" t="s">
        <v>31</v>
      </c>
      <c r="B12" s="17">
        <f aca="true" t="shared" si="3" ref="B12:J12">SUM(B13:B15)</f>
        <v>269491</v>
      </c>
      <c r="C12" s="17">
        <f t="shared" si="3"/>
        <v>371601</v>
      </c>
      <c r="D12" s="17">
        <f t="shared" si="3"/>
        <v>324815</v>
      </c>
      <c r="E12" s="17">
        <f t="shared" si="3"/>
        <v>259248</v>
      </c>
      <c r="F12" s="17">
        <f t="shared" si="3"/>
        <v>351164</v>
      </c>
      <c r="G12" s="17">
        <f t="shared" si="3"/>
        <v>538728</v>
      </c>
      <c r="H12" s="17">
        <f t="shared" si="3"/>
        <v>270690</v>
      </c>
      <c r="I12" s="17">
        <f t="shared" si="3"/>
        <v>49937</v>
      </c>
      <c r="J12" s="17">
        <f t="shared" si="3"/>
        <v>141922</v>
      </c>
      <c r="K12" s="11">
        <f aca="true" t="shared" si="4" ref="K12:K27">SUM(B12:J12)</f>
        <v>2577596</v>
      </c>
    </row>
    <row r="13" spans="1:13" ht="17.25" customHeight="1">
      <c r="A13" s="14" t="s">
        <v>20</v>
      </c>
      <c r="B13" s="13">
        <v>112346</v>
      </c>
      <c r="C13" s="13">
        <v>164289</v>
      </c>
      <c r="D13" s="13">
        <v>147701</v>
      </c>
      <c r="E13" s="13">
        <v>118043</v>
      </c>
      <c r="F13" s="13">
        <v>158205</v>
      </c>
      <c r="G13" s="13">
        <v>235164</v>
      </c>
      <c r="H13" s="13">
        <v>112978</v>
      </c>
      <c r="I13" s="13">
        <v>24196</v>
      </c>
      <c r="J13" s="13">
        <v>65274</v>
      </c>
      <c r="K13" s="11">
        <f t="shared" si="4"/>
        <v>1138196</v>
      </c>
      <c r="L13" s="53"/>
      <c r="M13" s="54"/>
    </row>
    <row r="14" spans="1:12" ht="17.25" customHeight="1">
      <c r="A14" s="14" t="s">
        <v>21</v>
      </c>
      <c r="B14" s="13">
        <v>124670</v>
      </c>
      <c r="C14" s="13">
        <v>157865</v>
      </c>
      <c r="D14" s="13">
        <v>137244</v>
      </c>
      <c r="E14" s="13">
        <v>110908</v>
      </c>
      <c r="F14" s="13">
        <v>151983</v>
      </c>
      <c r="G14" s="13">
        <v>251156</v>
      </c>
      <c r="H14" s="13">
        <v>122705</v>
      </c>
      <c r="I14" s="13">
        <v>18845</v>
      </c>
      <c r="J14" s="13">
        <v>58512</v>
      </c>
      <c r="K14" s="11">
        <f t="shared" si="4"/>
        <v>1133888</v>
      </c>
      <c r="L14" s="53"/>
    </row>
    <row r="15" spans="1:11" ht="17.25" customHeight="1">
      <c r="A15" s="14" t="s">
        <v>22</v>
      </c>
      <c r="B15" s="13">
        <v>32475</v>
      </c>
      <c r="C15" s="13">
        <v>49447</v>
      </c>
      <c r="D15" s="13">
        <v>39870</v>
      </c>
      <c r="E15" s="13">
        <v>30297</v>
      </c>
      <c r="F15" s="13">
        <v>40976</v>
      </c>
      <c r="G15" s="13">
        <v>52408</v>
      </c>
      <c r="H15" s="13">
        <v>35007</v>
      </c>
      <c r="I15" s="13">
        <v>6896</v>
      </c>
      <c r="J15" s="13">
        <v>18136</v>
      </c>
      <c r="K15" s="11">
        <f t="shared" si="4"/>
        <v>305512</v>
      </c>
    </row>
    <row r="16" spans="1:11" ht="17.25" customHeight="1">
      <c r="A16" s="15" t="s">
        <v>117</v>
      </c>
      <c r="B16" s="13">
        <f>B17+B18+B19</f>
        <v>10703</v>
      </c>
      <c r="C16" s="13">
        <f aca="true" t="shared" si="5" ref="C16:J16">C17+C18+C19</f>
        <v>16268</v>
      </c>
      <c r="D16" s="13">
        <f t="shared" si="5"/>
        <v>12088</v>
      </c>
      <c r="E16" s="13">
        <f t="shared" si="5"/>
        <v>9533</v>
      </c>
      <c r="F16" s="13">
        <f t="shared" si="5"/>
        <v>14167</v>
      </c>
      <c r="G16" s="13">
        <f t="shared" si="5"/>
        <v>20904</v>
      </c>
      <c r="H16" s="13">
        <f t="shared" si="5"/>
        <v>10357</v>
      </c>
      <c r="I16" s="13">
        <f t="shared" si="5"/>
        <v>2328</v>
      </c>
      <c r="J16" s="13">
        <f t="shared" si="5"/>
        <v>5548</v>
      </c>
      <c r="K16" s="11">
        <f t="shared" si="4"/>
        <v>101896</v>
      </c>
    </row>
    <row r="17" spans="1:11" ht="17.25" customHeight="1">
      <c r="A17" s="14" t="s">
        <v>118</v>
      </c>
      <c r="B17" s="13">
        <v>3815</v>
      </c>
      <c r="C17" s="13">
        <v>5896</v>
      </c>
      <c r="D17" s="13">
        <v>4511</v>
      </c>
      <c r="E17" s="13">
        <v>3952</v>
      </c>
      <c r="F17" s="13">
        <v>5541</v>
      </c>
      <c r="G17" s="13">
        <v>8458</v>
      </c>
      <c r="H17" s="13">
        <v>4409</v>
      </c>
      <c r="I17" s="13">
        <v>940</v>
      </c>
      <c r="J17" s="13">
        <v>2042</v>
      </c>
      <c r="K17" s="11">
        <f t="shared" si="4"/>
        <v>39564</v>
      </c>
    </row>
    <row r="18" spans="1:11" ht="17.25" customHeight="1">
      <c r="A18" s="14" t="s">
        <v>119</v>
      </c>
      <c r="B18" s="13">
        <v>358</v>
      </c>
      <c r="C18" s="13">
        <v>581</v>
      </c>
      <c r="D18" s="13">
        <v>444</v>
      </c>
      <c r="E18" s="13">
        <v>386</v>
      </c>
      <c r="F18" s="13">
        <v>542</v>
      </c>
      <c r="G18" s="13">
        <v>892</v>
      </c>
      <c r="H18" s="13">
        <v>369</v>
      </c>
      <c r="I18" s="13">
        <v>84</v>
      </c>
      <c r="J18" s="13">
        <v>191</v>
      </c>
      <c r="K18" s="11">
        <f t="shared" si="4"/>
        <v>3847</v>
      </c>
    </row>
    <row r="19" spans="1:11" ht="17.25" customHeight="1">
      <c r="A19" s="14" t="s">
        <v>120</v>
      </c>
      <c r="B19" s="13">
        <v>6530</v>
      </c>
      <c r="C19" s="13">
        <v>9791</v>
      </c>
      <c r="D19" s="13">
        <v>7133</v>
      </c>
      <c r="E19" s="13">
        <v>5195</v>
      </c>
      <c r="F19" s="13">
        <v>8084</v>
      </c>
      <c r="G19" s="13">
        <v>11554</v>
      </c>
      <c r="H19" s="13">
        <v>5579</v>
      </c>
      <c r="I19" s="13">
        <v>1304</v>
      </c>
      <c r="J19" s="13">
        <v>3315</v>
      </c>
      <c r="K19" s="11">
        <f t="shared" si="4"/>
        <v>58485</v>
      </c>
    </row>
    <row r="20" spans="1:11" ht="17.25" customHeight="1">
      <c r="A20" s="16" t="s">
        <v>23</v>
      </c>
      <c r="B20" s="11">
        <f>+B21+B22+B23</f>
        <v>165586</v>
      </c>
      <c r="C20" s="11">
        <f aca="true" t="shared" si="6" ref="C20:J20">+C21+C22+C23</f>
        <v>207472</v>
      </c>
      <c r="D20" s="11">
        <f t="shared" si="6"/>
        <v>207255</v>
      </c>
      <c r="E20" s="11">
        <f t="shared" si="6"/>
        <v>150498</v>
      </c>
      <c r="F20" s="11">
        <f t="shared" si="6"/>
        <v>245707</v>
      </c>
      <c r="G20" s="11">
        <f t="shared" si="6"/>
        <v>421542</v>
      </c>
      <c r="H20" s="11">
        <f t="shared" si="6"/>
        <v>155793</v>
      </c>
      <c r="I20" s="11">
        <f t="shared" si="6"/>
        <v>35111</v>
      </c>
      <c r="J20" s="11">
        <f t="shared" si="6"/>
        <v>90224</v>
      </c>
      <c r="K20" s="11">
        <f t="shared" si="4"/>
        <v>1679188</v>
      </c>
    </row>
    <row r="21" spans="1:12" ht="17.25" customHeight="1">
      <c r="A21" s="12" t="s">
        <v>24</v>
      </c>
      <c r="B21" s="13">
        <v>77895</v>
      </c>
      <c r="C21" s="13">
        <v>105908</v>
      </c>
      <c r="D21" s="13">
        <v>105775</v>
      </c>
      <c r="E21" s="13">
        <v>78426</v>
      </c>
      <c r="F21" s="13">
        <v>126818</v>
      </c>
      <c r="G21" s="13">
        <v>204219</v>
      </c>
      <c r="H21" s="13">
        <v>79821</v>
      </c>
      <c r="I21" s="13">
        <v>19224</v>
      </c>
      <c r="J21" s="13">
        <v>46162</v>
      </c>
      <c r="K21" s="11">
        <f t="shared" si="4"/>
        <v>844248</v>
      </c>
      <c r="L21" s="53"/>
    </row>
    <row r="22" spans="1:12" ht="17.25" customHeight="1">
      <c r="A22" s="12" t="s">
        <v>25</v>
      </c>
      <c r="B22" s="13">
        <v>70949</v>
      </c>
      <c r="C22" s="13">
        <v>79774</v>
      </c>
      <c r="D22" s="13">
        <v>80077</v>
      </c>
      <c r="E22" s="13">
        <v>58636</v>
      </c>
      <c r="F22" s="13">
        <v>96640</v>
      </c>
      <c r="G22" s="13">
        <v>183285</v>
      </c>
      <c r="H22" s="13">
        <v>60466</v>
      </c>
      <c r="I22" s="13">
        <v>12150</v>
      </c>
      <c r="J22" s="13">
        <v>34413</v>
      </c>
      <c r="K22" s="11">
        <f t="shared" si="4"/>
        <v>676390</v>
      </c>
      <c r="L22" s="53"/>
    </row>
    <row r="23" spans="1:11" ht="17.25" customHeight="1">
      <c r="A23" s="12" t="s">
        <v>26</v>
      </c>
      <c r="B23" s="13">
        <v>16742</v>
      </c>
      <c r="C23" s="13">
        <v>21790</v>
      </c>
      <c r="D23" s="13">
        <v>21403</v>
      </c>
      <c r="E23" s="13">
        <v>13436</v>
      </c>
      <c r="F23" s="13">
        <v>22249</v>
      </c>
      <c r="G23" s="13">
        <v>34038</v>
      </c>
      <c r="H23" s="13">
        <v>15506</v>
      </c>
      <c r="I23" s="13">
        <v>3737</v>
      </c>
      <c r="J23" s="13">
        <v>9649</v>
      </c>
      <c r="K23" s="11">
        <f t="shared" si="4"/>
        <v>158550</v>
      </c>
    </row>
    <row r="24" spans="1:11" ht="17.25" customHeight="1">
      <c r="A24" s="16" t="s">
        <v>27</v>
      </c>
      <c r="B24" s="13">
        <v>37876</v>
      </c>
      <c r="C24" s="13">
        <v>62005</v>
      </c>
      <c r="D24" s="13">
        <v>57836</v>
      </c>
      <c r="E24" s="13">
        <v>46907</v>
      </c>
      <c r="F24" s="13">
        <v>61326</v>
      </c>
      <c r="G24" s="13">
        <v>64532</v>
      </c>
      <c r="H24" s="13">
        <v>33863</v>
      </c>
      <c r="I24" s="13">
        <v>12437</v>
      </c>
      <c r="J24" s="13">
        <v>34670</v>
      </c>
      <c r="K24" s="11">
        <f t="shared" si="4"/>
        <v>411452</v>
      </c>
    </row>
    <row r="25" spans="1:12" ht="17.25" customHeight="1">
      <c r="A25" s="12" t="s">
        <v>28</v>
      </c>
      <c r="B25" s="13">
        <v>24241</v>
      </c>
      <c r="C25" s="13">
        <v>39683</v>
      </c>
      <c r="D25" s="13">
        <v>37015</v>
      </c>
      <c r="E25" s="13">
        <v>30020</v>
      </c>
      <c r="F25" s="13">
        <v>39249</v>
      </c>
      <c r="G25" s="13">
        <v>41300</v>
      </c>
      <c r="H25" s="13">
        <v>21672</v>
      </c>
      <c r="I25" s="13">
        <v>7960</v>
      </c>
      <c r="J25" s="13">
        <v>22189</v>
      </c>
      <c r="K25" s="11">
        <f t="shared" si="4"/>
        <v>263329</v>
      </c>
      <c r="L25" s="53"/>
    </row>
    <row r="26" spans="1:12" ht="17.25" customHeight="1">
      <c r="A26" s="12" t="s">
        <v>29</v>
      </c>
      <c r="B26" s="13">
        <v>13635</v>
      </c>
      <c r="C26" s="13">
        <v>22322</v>
      </c>
      <c r="D26" s="13">
        <v>20821</v>
      </c>
      <c r="E26" s="13">
        <v>16887</v>
      </c>
      <c r="F26" s="13">
        <v>22077</v>
      </c>
      <c r="G26" s="13">
        <v>23232</v>
      </c>
      <c r="H26" s="13">
        <v>12191</v>
      </c>
      <c r="I26" s="13">
        <v>4477</v>
      </c>
      <c r="J26" s="13">
        <v>12481</v>
      </c>
      <c r="K26" s="11">
        <f t="shared" si="4"/>
        <v>148123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8035</v>
      </c>
      <c r="I27" s="11">
        <v>0</v>
      </c>
      <c r="J27" s="11">
        <v>0</v>
      </c>
      <c r="K27" s="11">
        <f t="shared" si="4"/>
        <v>8035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8430.21</v>
      </c>
      <c r="I35" s="19">
        <v>0</v>
      </c>
      <c r="J35" s="19">
        <v>0</v>
      </c>
      <c r="K35" s="23">
        <f>SUM(B35:J35)</f>
        <v>8430.21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1281574.4500000002</v>
      </c>
      <c r="C47" s="22">
        <f aca="true" t="shared" si="9" ref="C47:H47">+C48+C56</f>
        <v>1992446.9200000002</v>
      </c>
      <c r="D47" s="22">
        <f t="shared" si="9"/>
        <v>2041119.0299999998</v>
      </c>
      <c r="E47" s="22">
        <f t="shared" si="9"/>
        <v>1350596.14</v>
      </c>
      <c r="F47" s="22">
        <f t="shared" si="9"/>
        <v>1860154.3499999999</v>
      </c>
      <c r="G47" s="22">
        <f t="shared" si="9"/>
        <v>2446564.15</v>
      </c>
      <c r="H47" s="22">
        <f t="shared" si="9"/>
        <v>1366554.8499999999</v>
      </c>
      <c r="I47" s="22">
        <f>+I48+I56</f>
        <v>486666.75</v>
      </c>
      <c r="J47" s="22">
        <f>+J48+J56</f>
        <v>784342.12</v>
      </c>
      <c r="K47" s="22">
        <f>SUM(B47:J47)</f>
        <v>13610018.76</v>
      </c>
    </row>
    <row r="48" spans="1:11" ht="17.25" customHeight="1">
      <c r="A48" s="16" t="s">
        <v>48</v>
      </c>
      <c r="B48" s="23">
        <f>SUM(B49:B55)</f>
        <v>1264252.61</v>
      </c>
      <c r="C48" s="23">
        <f aca="true" t="shared" si="10" ref="C48:H48">SUM(C49:C55)</f>
        <v>1970073.09</v>
      </c>
      <c r="D48" s="23">
        <f t="shared" si="10"/>
        <v>2018257.89</v>
      </c>
      <c r="E48" s="23">
        <f t="shared" si="10"/>
        <v>1329197.73</v>
      </c>
      <c r="F48" s="23">
        <f t="shared" si="10"/>
        <v>1839214.72</v>
      </c>
      <c r="G48" s="23">
        <f t="shared" si="10"/>
        <v>2418563.71</v>
      </c>
      <c r="H48" s="23">
        <f t="shared" si="10"/>
        <v>1348308.38</v>
      </c>
      <c r="I48" s="23">
        <f>SUM(I49:I55)</f>
        <v>486666.75</v>
      </c>
      <c r="J48" s="23">
        <f>SUM(J49:J55)</f>
        <v>771131.09</v>
      </c>
      <c r="K48" s="23">
        <f aca="true" t="shared" si="11" ref="K48:K56">SUM(B48:J48)</f>
        <v>13445665.969999999</v>
      </c>
    </row>
    <row r="49" spans="1:11" ht="17.25" customHeight="1">
      <c r="A49" s="35" t="s">
        <v>49</v>
      </c>
      <c r="B49" s="23">
        <f aca="true" t="shared" si="12" ref="B49:H49">ROUND(B30*B7,2)</f>
        <v>1264252.61</v>
      </c>
      <c r="C49" s="23">
        <f t="shared" si="12"/>
        <v>1965703.75</v>
      </c>
      <c r="D49" s="23">
        <f t="shared" si="12"/>
        <v>2018257.89</v>
      </c>
      <c r="E49" s="23">
        <f t="shared" si="12"/>
        <v>1329197.73</v>
      </c>
      <c r="F49" s="23">
        <f t="shared" si="12"/>
        <v>1839214.72</v>
      </c>
      <c r="G49" s="23">
        <f t="shared" si="12"/>
        <v>2418563.71</v>
      </c>
      <c r="H49" s="23">
        <f t="shared" si="12"/>
        <v>1339878.17</v>
      </c>
      <c r="I49" s="23">
        <f>ROUND(I30*I7,2)</f>
        <v>486666.75</v>
      </c>
      <c r="J49" s="23">
        <f>ROUND(J30*J7,2)</f>
        <v>771131.09</v>
      </c>
      <c r="K49" s="23">
        <f t="shared" si="11"/>
        <v>13432866.42</v>
      </c>
    </row>
    <row r="50" spans="1:11" ht="17.25" customHeight="1">
      <c r="A50" s="35" t="s">
        <v>50</v>
      </c>
      <c r="B50" s="19">
        <v>0</v>
      </c>
      <c r="C50" s="23">
        <f>ROUND(C31*C7,2)</f>
        <v>4369.34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4369.34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8430.21</v>
      </c>
      <c r="I53" s="32">
        <f>+I35</f>
        <v>0</v>
      </c>
      <c r="J53" s="32">
        <f>+J35</f>
        <v>0</v>
      </c>
      <c r="K53" s="23">
        <f t="shared" si="11"/>
        <v>8430.21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-230084.74999999997</v>
      </c>
      <c r="C60" s="36">
        <f t="shared" si="13"/>
        <v>-201310.61</v>
      </c>
      <c r="D60" s="36">
        <f t="shared" si="13"/>
        <v>-187554.11000000002</v>
      </c>
      <c r="E60" s="36">
        <f t="shared" si="13"/>
        <v>-273415.26</v>
      </c>
      <c r="F60" s="36">
        <f t="shared" si="13"/>
        <v>-262051.75000000003</v>
      </c>
      <c r="G60" s="36">
        <f t="shared" si="13"/>
        <v>-282119.49</v>
      </c>
      <c r="H60" s="36">
        <f t="shared" si="13"/>
        <v>-171055.5</v>
      </c>
      <c r="I60" s="36">
        <f t="shared" si="13"/>
        <v>-69975.53</v>
      </c>
      <c r="J60" s="36">
        <f t="shared" si="13"/>
        <v>-77475.01</v>
      </c>
      <c r="K60" s="36">
        <f>SUM(B60:J60)</f>
        <v>-1755042.01</v>
      </c>
    </row>
    <row r="61" spans="1:11" ht="18.75" customHeight="1">
      <c r="A61" s="16" t="s">
        <v>82</v>
      </c>
      <c r="B61" s="36">
        <f aca="true" t="shared" si="14" ref="B61:J61">B62+B63+B64+B65+B66+B67</f>
        <v>-214398.78999999998</v>
      </c>
      <c r="C61" s="36">
        <f t="shared" si="14"/>
        <v>-178376.52</v>
      </c>
      <c r="D61" s="36">
        <f t="shared" si="14"/>
        <v>-164906.48</v>
      </c>
      <c r="E61" s="36">
        <f t="shared" si="14"/>
        <v>-247109.77</v>
      </c>
      <c r="F61" s="36">
        <f t="shared" si="14"/>
        <v>-240914.02000000002</v>
      </c>
      <c r="G61" s="36">
        <f t="shared" si="14"/>
        <v>-250490.22</v>
      </c>
      <c r="H61" s="36">
        <f t="shared" si="14"/>
        <v>-155576.99</v>
      </c>
      <c r="I61" s="36">
        <f t="shared" si="14"/>
        <v>-26352</v>
      </c>
      <c r="J61" s="36">
        <f t="shared" si="14"/>
        <v>-51219</v>
      </c>
      <c r="K61" s="36">
        <f aca="true" t="shared" si="15" ref="K61:K92">SUM(B61:J61)</f>
        <v>-1529343.79</v>
      </c>
    </row>
    <row r="62" spans="1:11" ht="18.75" customHeight="1">
      <c r="A62" s="12" t="s">
        <v>83</v>
      </c>
      <c r="B62" s="36">
        <f>-ROUND(B9*$D$3,2)</f>
        <v>-120378</v>
      </c>
      <c r="C62" s="36">
        <f aca="true" t="shared" si="16" ref="C62:J62">-ROUND(C9*$D$3,2)</f>
        <v>-174708</v>
      </c>
      <c r="D62" s="36">
        <f t="shared" si="16"/>
        <v>-129873</v>
      </c>
      <c r="E62" s="36">
        <f t="shared" si="16"/>
        <v>-114186</v>
      </c>
      <c r="F62" s="36">
        <f t="shared" si="16"/>
        <v>-139080</v>
      </c>
      <c r="G62" s="36">
        <f t="shared" si="16"/>
        <v>-158826</v>
      </c>
      <c r="H62" s="36">
        <f t="shared" si="16"/>
        <v>-156225</v>
      </c>
      <c r="I62" s="36">
        <f t="shared" si="16"/>
        <v>-26403</v>
      </c>
      <c r="J62" s="36">
        <f t="shared" si="16"/>
        <v>-53685</v>
      </c>
      <c r="K62" s="36">
        <f t="shared" si="15"/>
        <v>-1073364</v>
      </c>
    </row>
    <row r="63" spans="1:11" ht="18.75" customHeight="1">
      <c r="A63" s="12" t="s">
        <v>58</v>
      </c>
      <c r="B63" s="36">
        <v>543</v>
      </c>
      <c r="C63" s="36">
        <v>7890</v>
      </c>
      <c r="D63" s="36">
        <v>1512</v>
      </c>
      <c r="E63" s="36">
        <v>444</v>
      </c>
      <c r="F63" s="36">
        <v>2883</v>
      </c>
      <c r="G63" s="36">
        <v>5076</v>
      </c>
      <c r="H63" s="36">
        <v>738</v>
      </c>
      <c r="I63" s="36">
        <v>51</v>
      </c>
      <c r="J63" s="36">
        <v>2466</v>
      </c>
      <c r="K63" s="36">
        <f t="shared" si="15"/>
        <v>21603</v>
      </c>
    </row>
    <row r="64" spans="1:11" ht="18.75" customHeight="1">
      <c r="A64" s="12" t="s">
        <v>122</v>
      </c>
      <c r="B64" s="36">
        <v>-642</v>
      </c>
      <c r="C64" s="36">
        <v>-264</v>
      </c>
      <c r="D64" s="36">
        <v>-312</v>
      </c>
      <c r="E64" s="36">
        <v>-939</v>
      </c>
      <c r="F64" s="36">
        <v>-606</v>
      </c>
      <c r="G64" s="36">
        <v>-510</v>
      </c>
      <c r="H64" s="19">
        <v>0</v>
      </c>
      <c r="I64" s="19">
        <v>0</v>
      </c>
      <c r="J64" s="19">
        <v>0</v>
      </c>
      <c r="K64" s="36">
        <f t="shared" si="15"/>
        <v>-3273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5"/>
        <v>0</v>
      </c>
    </row>
    <row r="66" spans="1:11" ht="18.75" customHeight="1">
      <c r="A66" s="12" t="s">
        <v>60</v>
      </c>
      <c r="B66" s="48">
        <v>-93921.79</v>
      </c>
      <c r="C66" s="48">
        <v>-11294.52</v>
      </c>
      <c r="D66" s="48">
        <v>-36177.48</v>
      </c>
      <c r="E66" s="48">
        <v>-132428.77</v>
      </c>
      <c r="F66" s="48">
        <v>-104111.02</v>
      </c>
      <c r="G66" s="48">
        <v>-96230.22</v>
      </c>
      <c r="H66" s="48">
        <v>-89.99</v>
      </c>
      <c r="I66" s="19">
        <v>0</v>
      </c>
      <c r="J66" s="19">
        <v>0</v>
      </c>
      <c r="K66" s="36">
        <f t="shared" si="15"/>
        <v>-474253.79000000004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-56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5"/>
        <v>-56</v>
      </c>
    </row>
    <row r="68" spans="1:11" ht="18.75" customHeight="1">
      <c r="A68" s="12" t="s">
        <v>87</v>
      </c>
      <c r="B68" s="36">
        <f aca="true" t="shared" si="17" ref="B68:J68">SUM(B69:B92)</f>
        <v>-15685.96</v>
      </c>
      <c r="C68" s="36">
        <f t="shared" si="17"/>
        <v>-22934.09</v>
      </c>
      <c r="D68" s="36">
        <f t="shared" si="17"/>
        <v>-22647.629999999997</v>
      </c>
      <c r="E68" s="36">
        <f t="shared" si="17"/>
        <v>-26305.49</v>
      </c>
      <c r="F68" s="36">
        <f t="shared" si="17"/>
        <v>-21137.730000000003</v>
      </c>
      <c r="G68" s="36">
        <f t="shared" si="17"/>
        <v>-31629.27</v>
      </c>
      <c r="H68" s="36">
        <f t="shared" si="17"/>
        <v>-15478.51</v>
      </c>
      <c r="I68" s="36">
        <f t="shared" si="17"/>
        <v>-43623.53</v>
      </c>
      <c r="J68" s="36">
        <f t="shared" si="17"/>
        <v>-25257.65</v>
      </c>
      <c r="K68" s="36">
        <f t="shared" si="15"/>
        <v>-224699.86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-11209.95</v>
      </c>
      <c r="F92" s="19">
        <v>0</v>
      </c>
      <c r="G92" s="19">
        <v>0</v>
      </c>
      <c r="H92" s="19">
        <v>0</v>
      </c>
      <c r="I92" s="49">
        <v>-6132</v>
      </c>
      <c r="J92" s="49">
        <v>-14039.72</v>
      </c>
      <c r="K92" s="49">
        <f t="shared" si="15"/>
        <v>-31381.67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1051489.7000000002</v>
      </c>
      <c r="C97" s="24">
        <f t="shared" si="19"/>
        <v>1791136.31</v>
      </c>
      <c r="D97" s="24">
        <f t="shared" si="19"/>
        <v>1853564.92</v>
      </c>
      <c r="E97" s="24">
        <f t="shared" si="19"/>
        <v>1077180.88</v>
      </c>
      <c r="F97" s="24">
        <f t="shared" si="19"/>
        <v>1598102.5999999999</v>
      </c>
      <c r="G97" s="24">
        <f t="shared" si="19"/>
        <v>2164444.6599999997</v>
      </c>
      <c r="H97" s="24">
        <f t="shared" si="19"/>
        <v>1195499.3499999999</v>
      </c>
      <c r="I97" s="24">
        <f>+I98+I99</f>
        <v>416691.22</v>
      </c>
      <c r="J97" s="24">
        <f>+J98+J99</f>
        <v>706867.11</v>
      </c>
      <c r="K97" s="49">
        <f t="shared" si="18"/>
        <v>11854976.749999998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1034167.8600000001</v>
      </c>
      <c r="C98" s="24">
        <f t="shared" si="20"/>
        <v>1768762.48</v>
      </c>
      <c r="D98" s="24">
        <f t="shared" si="20"/>
        <v>1830703.78</v>
      </c>
      <c r="E98" s="24">
        <f t="shared" si="20"/>
        <v>1055782.47</v>
      </c>
      <c r="F98" s="24">
        <f t="shared" si="20"/>
        <v>1577162.97</v>
      </c>
      <c r="G98" s="24">
        <f t="shared" si="20"/>
        <v>2136444.2199999997</v>
      </c>
      <c r="H98" s="24">
        <f t="shared" si="20"/>
        <v>1177252.88</v>
      </c>
      <c r="I98" s="24">
        <f t="shared" si="20"/>
        <v>416691.22</v>
      </c>
      <c r="J98" s="24">
        <f t="shared" si="20"/>
        <v>694654.44</v>
      </c>
      <c r="K98" s="49">
        <f t="shared" si="18"/>
        <v>11691622.32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12212.67</v>
      </c>
      <c r="K99" s="49">
        <f t="shared" si="18"/>
        <v>163354.43000000002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11854976.759999998</v>
      </c>
      <c r="L105" s="55"/>
    </row>
    <row r="106" spans="1:11" ht="18.75" customHeight="1">
      <c r="A106" s="26" t="s">
        <v>78</v>
      </c>
      <c r="B106" s="27">
        <v>137412.38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137412.38</v>
      </c>
    </row>
    <row r="107" spans="1:11" ht="18.75" customHeight="1">
      <c r="A107" s="26" t="s">
        <v>79</v>
      </c>
      <c r="B107" s="27">
        <v>914077.32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914077.32</v>
      </c>
    </row>
    <row r="108" spans="1:11" ht="18.75" customHeight="1">
      <c r="A108" s="26" t="s">
        <v>80</v>
      </c>
      <c r="B108" s="41">
        <v>0</v>
      </c>
      <c r="C108" s="27">
        <f>+C97</f>
        <v>1791136.31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1791136.31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1853564.92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1853564.92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1077180.88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1077180.88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299885.62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299885.62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569132.68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569132.68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729084.3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729084.3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636921.36</v>
      </c>
      <c r="H115" s="41">
        <v>0</v>
      </c>
      <c r="I115" s="41">
        <v>0</v>
      </c>
      <c r="J115" s="41">
        <v>0</v>
      </c>
      <c r="K115" s="42">
        <f t="shared" si="22"/>
        <v>636921.36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51370.22</v>
      </c>
      <c r="H116" s="41">
        <v>0</v>
      </c>
      <c r="I116" s="41">
        <v>0</v>
      </c>
      <c r="J116" s="41">
        <v>0</v>
      </c>
      <c r="K116" s="42">
        <f t="shared" si="22"/>
        <v>51370.22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344849.33</v>
      </c>
      <c r="H117" s="41">
        <v>0</v>
      </c>
      <c r="I117" s="41">
        <v>0</v>
      </c>
      <c r="J117" s="41">
        <v>0</v>
      </c>
      <c r="K117" s="42">
        <f t="shared" si="22"/>
        <v>344849.33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309406.74</v>
      </c>
      <c r="H118" s="41">
        <v>0</v>
      </c>
      <c r="I118" s="41">
        <v>0</v>
      </c>
      <c r="J118" s="41">
        <v>0</v>
      </c>
      <c r="K118" s="42">
        <f t="shared" si="22"/>
        <v>309406.74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821897.02</v>
      </c>
      <c r="H119" s="41">
        <v>0</v>
      </c>
      <c r="I119" s="41">
        <v>0</v>
      </c>
      <c r="J119" s="41">
        <v>0</v>
      </c>
      <c r="K119" s="42">
        <f t="shared" si="22"/>
        <v>821897.02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431978.58</v>
      </c>
      <c r="I120" s="41">
        <v>0</v>
      </c>
      <c r="J120" s="41">
        <v>0</v>
      </c>
      <c r="K120" s="42">
        <f t="shared" si="22"/>
        <v>431978.58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763520.77</v>
      </c>
      <c r="I121" s="41">
        <v>0</v>
      </c>
      <c r="J121" s="41">
        <v>0</v>
      </c>
      <c r="K121" s="42">
        <f t="shared" si="22"/>
        <v>763520.77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416691.22</v>
      </c>
      <c r="J122" s="41">
        <v>0</v>
      </c>
      <c r="K122" s="42">
        <f t="shared" si="22"/>
        <v>416691.22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706867.11</v>
      </c>
      <c r="K123" s="45">
        <f t="shared" si="22"/>
        <v>706867.11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2014-11-11T17:38:05Z</dcterms:modified>
  <cp:category/>
  <cp:version/>
  <cp:contentType/>
  <cp:contentStatus/>
</cp:coreProperties>
</file>