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<sst xmlns="http://schemas.openxmlformats.org/spreadsheetml/2006/main" count="129" uniqueCount="129">
  <si>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</si>
  <si>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</si>
  <si>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</si>
  <si>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</si>
  <si>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</si>
  <si>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</si>
  <si>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</si>
  <si>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</si>
  <si>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</si>
  <si>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</si>
  <si>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</si>
  <si>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</si>
  <si>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</si>
  <si>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</si>
  <si>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</si>
  <si>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</si>
  <si>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</si>
  <si>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</si>
  <si>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</si>
  <si>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</si>
  <si>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</si>
  <si>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</si>
  <si>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</si>
  <si>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</si>
  <si>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</si>
  <si>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</si>
  <si>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</si>
  <si>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</si>
  <si>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</si>
  <si>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</si>
  <si>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</si>
  <si>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</si>
  <si>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</si>
  <si>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</si>
  <si>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</si>
  <si>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</si>
  <si>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</si>
  <si>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</si>
  <si>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</si>
  <si>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</si>
  <si>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</si>
  <si>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</si>
  <si>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</si>
  <si>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</si>
  <si>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</si>
  <si>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</si>
  <si>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</si>
  <si>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</si>
  <si>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</si>
  <si>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</si>
  <si>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</si>
  <si>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</si>
  <si>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</si>
  <si>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</si>
  <si>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</si>
  <si>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</si>
  <si>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</si>
  <si>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</si>
  <si>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</si>
  <si>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</si>
  <si>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</si>
  <si>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</si>
  <si>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</si>
  <si>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</si>
  <si>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</si>
  <si>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</si>
  <si>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</si>
  <si>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</si>
  <si>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</si>
  <si>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</si>
  <si>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</si>
  <si>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</si>
  <si>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</si>
  <si>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</si>
  <si>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</si>
  <si>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</si>
  <si>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</si>
  <si>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</si>
  <si>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</si>
  <si>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</si>
  <si>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</si>
  <si>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</si>
  <si>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</si>
  <si>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</si>
  <si>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</si>
  <si>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</si>
  <si>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</si>
  <si>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</si>
  <si>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</si>
  <si>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</si>
  <si>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</si>
  <si>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</si>
  <si>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</si>
  <si>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</si>
  <si>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</si>
  <si>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</si>
  <si>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</si>
  <si>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</si>
  <si>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</si>
  <si>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</si>
  <si>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</si>
  <si>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</si>
  <si>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</si>
  <si>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</si>
  <si>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</si>
  <si>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</si>
  <si>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</si>
  <si>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</si>
  <si>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</si>
  <si>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</si>
  <si>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</si>
  <si>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</si>
  <si>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</si>
  <si>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</si>
  <si>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</si>
  <si>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</si>
  <si>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</si>
  <si>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</si>
  <si>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</si>
  <si>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</si>
  <si>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</si>
  <si>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</si>
  <si>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</si>
  <si>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</si>
  <si>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</si>
  <si>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6.4. Revisão de Remuneração pelo Serviço Atende (1)</t>
  </si>
  <si>
    <t>Nota:</t>
  </si>
  <si>
    <t xml:space="preserve">    (1) - Revisão de remuneração da empresa Express - desconto parcelado.</t>
  </si>
  <si>
    <t>OPERAÇÃO 04/11/14 - VENCIMENTO 11/11/14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</si>
</sst>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598525</v>
      </c>
      <c r="C7" s="9">
        <f t="shared" si="0"/>
        <v>810886</v>
      </c>
      <c r="D7" s="9">
        <f t="shared" si="0"/>
        <v>829104</v>
      </c>
      <c r="E7" s="9">
        <f t="shared" si="0"/>
        <v>558215</v>
      </c>
      <c r="F7" s="9">
        <f t="shared" si="0"/>
        <v>764489</v>
      </c>
      <c r="G7" s="9">
        <f t="shared" si="0"/>
        <v>1221853</v>
      </c>
      <c r="H7" s="9">
        <f t="shared" si="0"/>
        <v>578056</v>
      </c>
      <c r="I7" s="9">
        <f t="shared" si="0"/>
        <v>126770</v>
      </c>
      <c r="J7" s="9">
        <f t="shared" si="0"/>
        <v>310341</v>
      </c>
      <c r="K7" s="9">
        <f t="shared" si="0"/>
        <v>5798239</v>
      </c>
      <c r="L7" s="53"/>
    </row>
    <row r="8" spans="1:11" ht="17.25" customHeight="1">
      <c r="A8" s="10" t="s">
        <v>121</v>
      </c>
      <c r="B8" s="11">
        <f>B9+B12+B16</f>
        <v>359085</v>
      </c>
      <c r="C8" s="11">
        <f aca="true" t="shared" si="1" ref="C8:J8">C9+C12+C16</f>
        <v>495015</v>
      </c>
      <c r="D8" s="11">
        <f t="shared" si="1"/>
        <v>473009</v>
      </c>
      <c r="E8" s="11">
        <f t="shared" si="1"/>
        <v>332712</v>
      </c>
      <c r="F8" s="11">
        <f t="shared" si="1"/>
        <v>432173</v>
      </c>
      <c r="G8" s="11">
        <f t="shared" si="1"/>
        <v>669883</v>
      </c>
      <c r="H8" s="11">
        <f t="shared" si="1"/>
        <v>358922</v>
      </c>
      <c r="I8" s="11">
        <f t="shared" si="1"/>
        <v>69030</v>
      </c>
      <c r="J8" s="11">
        <f t="shared" si="1"/>
        <v>175203</v>
      </c>
      <c r="K8" s="11">
        <f>SUM(B8:J8)</f>
        <v>3365032</v>
      </c>
    </row>
    <row r="9" spans="1:11" ht="17.25" customHeight="1">
      <c r="A9" s="15" t="s">
        <v>17</v>
      </c>
      <c r="B9" s="13">
        <f>+B10+B11</f>
        <v>48722</v>
      </c>
      <c r="C9" s="13">
        <f aca="true" t="shared" si="2" ref="C9:J9">+C10+C11</f>
        <v>69421</v>
      </c>
      <c r="D9" s="13">
        <f t="shared" si="2"/>
        <v>59511</v>
      </c>
      <c r="E9" s="13">
        <f t="shared" si="2"/>
        <v>43391</v>
      </c>
      <c r="F9" s="13">
        <f t="shared" si="2"/>
        <v>50190</v>
      </c>
      <c r="G9" s="13">
        <f t="shared" si="2"/>
        <v>62552</v>
      </c>
      <c r="H9" s="13">
        <f t="shared" si="2"/>
        <v>60006</v>
      </c>
      <c r="I9" s="13">
        <f t="shared" si="2"/>
        <v>10650</v>
      </c>
      <c r="J9" s="13">
        <f t="shared" si="2"/>
        <v>19686</v>
      </c>
      <c r="K9" s="11">
        <f>SUM(B9:J9)</f>
        <v>424129</v>
      </c>
    </row>
    <row r="10" spans="1:11" ht="17.25" customHeight="1">
      <c r="A10" s="30" t="s">
        <v>18</v>
      </c>
      <c r="B10" s="13">
        <v>48722</v>
      </c>
      <c r="C10" s="13">
        <v>69421</v>
      </c>
      <c r="D10" s="13">
        <v>59511</v>
      </c>
      <c r="E10" s="13">
        <v>43391</v>
      </c>
      <c r="F10" s="13">
        <v>50190</v>
      </c>
      <c r="G10" s="13">
        <v>62552</v>
      </c>
      <c r="H10" s="13">
        <v>60006</v>
      </c>
      <c r="I10" s="13">
        <v>10650</v>
      </c>
      <c r="J10" s="13">
        <v>19686</v>
      </c>
      <c r="K10" s="11">
        <f>SUM(B10:J10)</f>
        <v>424129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298320</v>
      </c>
      <c r="C12" s="17">
        <f t="shared" si="3"/>
        <v>408036</v>
      </c>
      <c r="D12" s="17">
        <f t="shared" si="3"/>
        <v>398483</v>
      </c>
      <c r="E12" s="17">
        <f t="shared" si="3"/>
        <v>278681</v>
      </c>
      <c r="F12" s="17">
        <f t="shared" si="3"/>
        <v>367382</v>
      </c>
      <c r="G12" s="17">
        <f t="shared" si="3"/>
        <v>584495</v>
      </c>
      <c r="H12" s="17">
        <f t="shared" si="3"/>
        <v>287650</v>
      </c>
      <c r="I12" s="17">
        <f t="shared" si="3"/>
        <v>55748</v>
      </c>
      <c r="J12" s="17">
        <f t="shared" si="3"/>
        <v>149750</v>
      </c>
      <c r="K12" s="11">
        <f aca="true" t="shared" si="4" ref="K12:K27">SUM(B12:J12)</f>
        <v>2828545</v>
      </c>
    </row>
    <row r="13" spans="1:13" ht="17.25" customHeight="1">
      <c r="A13" s="14" t="s">
        <v>20</v>
      </c>
      <c r="B13" s="13">
        <v>125607</v>
      </c>
      <c r="C13" s="13">
        <v>182277</v>
      </c>
      <c r="D13" s="13">
        <v>183332</v>
      </c>
      <c r="E13" s="13">
        <v>127830</v>
      </c>
      <c r="F13" s="13">
        <v>166474</v>
      </c>
      <c r="G13" s="13">
        <v>257721</v>
      </c>
      <c r="H13" s="13">
        <v>121026</v>
      </c>
      <c r="I13" s="13">
        <v>27102</v>
      </c>
      <c r="J13" s="13">
        <v>68561</v>
      </c>
      <c r="K13" s="11">
        <f t="shared" si="4"/>
        <v>1259930</v>
      </c>
      <c r="L13" s="53"/>
      <c r="M13" s="54"/>
    </row>
    <row r="14" spans="1:12" ht="17.25" customHeight="1">
      <c r="A14" s="14" t="s">
        <v>21</v>
      </c>
      <c r="B14" s="13">
        <v>133797</v>
      </c>
      <c r="C14" s="13">
        <v>168184</v>
      </c>
      <c r="D14" s="13">
        <v>161712</v>
      </c>
      <c r="E14" s="13">
        <v>116342</v>
      </c>
      <c r="F14" s="13">
        <v>155414</v>
      </c>
      <c r="G14" s="13">
        <v>266847</v>
      </c>
      <c r="H14" s="13">
        <v>127594</v>
      </c>
      <c r="I14" s="13">
        <v>20452</v>
      </c>
      <c r="J14" s="13">
        <v>60993</v>
      </c>
      <c r="K14" s="11">
        <f t="shared" si="4"/>
        <v>1211335</v>
      </c>
      <c r="L14" s="53"/>
    </row>
    <row r="15" spans="1:11" ht="17.25" customHeight="1">
      <c r="A15" s="14" t="s">
        <v>22</v>
      </c>
      <c r="B15" s="13">
        <v>38916</v>
      </c>
      <c r="C15" s="13">
        <v>57575</v>
      </c>
      <c r="D15" s="13">
        <v>53439</v>
      </c>
      <c r="E15" s="13">
        <v>34509</v>
      </c>
      <c r="F15" s="13">
        <v>45494</v>
      </c>
      <c r="G15" s="13">
        <v>59927</v>
      </c>
      <c r="H15" s="13">
        <v>39030</v>
      </c>
      <c r="I15" s="13">
        <v>8194</v>
      </c>
      <c r="J15" s="13">
        <v>20196</v>
      </c>
      <c r="K15" s="11">
        <f t="shared" si="4"/>
        <v>357280</v>
      </c>
    </row>
    <row r="16" spans="1:11" ht="17.25" customHeight="1">
      <c r="A16" s="15" t="s">
        <v>117</v>
      </c>
      <c r="B16" s="13">
        <f>B17+B18+B19</f>
        <v>12043</v>
      </c>
      <c r="C16" s="13">
        <f aca="true" t="shared" si="5" ref="C16:J16">C17+C18+C19</f>
        <v>17558</v>
      </c>
      <c r="D16" s="13">
        <f t="shared" si="5"/>
        <v>15015</v>
      </c>
      <c r="E16" s="13">
        <f t="shared" si="5"/>
        <v>10640</v>
      </c>
      <c r="F16" s="13">
        <f t="shared" si="5"/>
        <v>14601</v>
      </c>
      <c r="G16" s="13">
        <f t="shared" si="5"/>
        <v>22836</v>
      </c>
      <c r="H16" s="13">
        <f t="shared" si="5"/>
        <v>11266</v>
      </c>
      <c r="I16" s="13">
        <f t="shared" si="5"/>
        <v>2632</v>
      </c>
      <c r="J16" s="13">
        <f t="shared" si="5"/>
        <v>5767</v>
      </c>
      <c r="K16" s="11">
        <f t="shared" si="4"/>
        <v>112358</v>
      </c>
    </row>
    <row r="17" spans="1:11" ht="17.25" customHeight="1">
      <c r="A17" s="14" t="s">
        <v>118</v>
      </c>
      <c r="B17" s="13">
        <v>4378</v>
      </c>
      <c r="C17" s="13">
        <v>6403</v>
      </c>
      <c r="D17" s="13">
        <v>5560</v>
      </c>
      <c r="E17" s="13">
        <v>4293</v>
      </c>
      <c r="F17" s="13">
        <v>5489</v>
      </c>
      <c r="G17" s="13">
        <v>9311</v>
      </c>
      <c r="H17" s="13">
        <v>4844</v>
      </c>
      <c r="I17" s="13">
        <v>1100</v>
      </c>
      <c r="J17" s="13">
        <v>2235</v>
      </c>
      <c r="K17" s="11">
        <f t="shared" si="4"/>
        <v>43613</v>
      </c>
    </row>
    <row r="18" spans="1:11" ht="17.25" customHeight="1">
      <c r="A18" s="14" t="s">
        <v>119</v>
      </c>
      <c r="B18" s="13">
        <v>401</v>
      </c>
      <c r="C18" s="13">
        <v>568</v>
      </c>
      <c r="D18" s="13">
        <v>477</v>
      </c>
      <c r="E18" s="13">
        <v>439</v>
      </c>
      <c r="F18" s="13">
        <v>547</v>
      </c>
      <c r="G18" s="13">
        <v>993</v>
      </c>
      <c r="H18" s="13">
        <v>408</v>
      </c>
      <c r="I18" s="13">
        <v>87</v>
      </c>
      <c r="J18" s="13">
        <v>201</v>
      </c>
      <c r="K18" s="11">
        <f t="shared" si="4"/>
        <v>4121</v>
      </c>
    </row>
    <row r="19" spans="1:11" ht="17.25" customHeight="1">
      <c r="A19" s="14" t="s">
        <v>120</v>
      </c>
      <c r="B19" s="13">
        <v>7264</v>
      </c>
      <c r="C19" s="13">
        <v>10587</v>
      </c>
      <c r="D19" s="13">
        <v>8978</v>
      </c>
      <c r="E19" s="13">
        <v>5908</v>
      </c>
      <c r="F19" s="13">
        <v>8565</v>
      </c>
      <c r="G19" s="13">
        <v>12532</v>
      </c>
      <c r="H19" s="13">
        <v>6014</v>
      </c>
      <c r="I19" s="13">
        <v>1445</v>
      </c>
      <c r="J19" s="13">
        <v>3331</v>
      </c>
      <c r="K19" s="11">
        <f t="shared" si="4"/>
        <v>64624</v>
      </c>
    </row>
    <row r="20" spans="1:11" ht="17.25" customHeight="1">
      <c r="A20" s="16" t="s">
        <v>23</v>
      </c>
      <c r="B20" s="11">
        <f>+B21+B22+B23</f>
        <v>189911</v>
      </c>
      <c r="C20" s="11">
        <f aca="true" t="shared" si="6" ref="C20:J20">+C21+C22+C23</f>
        <v>236422</v>
      </c>
      <c r="D20" s="11">
        <f t="shared" si="6"/>
        <v>261449</v>
      </c>
      <c r="E20" s="11">
        <f t="shared" si="6"/>
        <v>167609</v>
      </c>
      <c r="F20" s="11">
        <f t="shared" si="6"/>
        <v>263202</v>
      </c>
      <c r="G20" s="11">
        <f t="shared" si="6"/>
        <v>470994</v>
      </c>
      <c r="H20" s="11">
        <f t="shared" si="6"/>
        <v>170414</v>
      </c>
      <c r="I20" s="11">
        <f t="shared" si="6"/>
        <v>40537</v>
      </c>
      <c r="J20" s="11">
        <f t="shared" si="6"/>
        <v>94669</v>
      </c>
      <c r="K20" s="11">
        <f t="shared" si="4"/>
        <v>1895207</v>
      </c>
    </row>
    <row r="21" spans="1:12" ht="17.25" customHeight="1">
      <c r="A21" s="12" t="s">
        <v>24</v>
      </c>
      <c r="B21" s="13">
        <v>91676</v>
      </c>
      <c r="C21" s="13">
        <v>124225</v>
      </c>
      <c r="D21" s="13">
        <v>138897</v>
      </c>
      <c r="E21" s="13">
        <v>89115</v>
      </c>
      <c r="F21" s="13">
        <v>138813</v>
      </c>
      <c r="G21" s="13">
        <v>233623</v>
      </c>
      <c r="H21" s="13">
        <v>88966</v>
      </c>
      <c r="I21" s="13">
        <v>22869</v>
      </c>
      <c r="J21" s="13">
        <v>48856</v>
      </c>
      <c r="K21" s="11">
        <f t="shared" si="4"/>
        <v>977040</v>
      </c>
      <c r="L21" s="53"/>
    </row>
    <row r="22" spans="1:12" ht="17.25" customHeight="1">
      <c r="A22" s="12" t="s">
        <v>25</v>
      </c>
      <c r="B22" s="13">
        <v>78037</v>
      </c>
      <c r="C22" s="13">
        <v>86371</v>
      </c>
      <c r="D22" s="13">
        <v>94312</v>
      </c>
      <c r="E22" s="13">
        <v>62770</v>
      </c>
      <c r="F22" s="13">
        <v>99251</v>
      </c>
      <c r="G22" s="13">
        <v>197798</v>
      </c>
      <c r="H22" s="13">
        <v>64042</v>
      </c>
      <c r="I22" s="13">
        <v>13354</v>
      </c>
      <c r="J22" s="13">
        <v>35124</v>
      </c>
      <c r="K22" s="11">
        <f t="shared" si="4"/>
        <v>731059</v>
      </c>
      <c r="L22" s="53"/>
    </row>
    <row r="23" spans="1:11" ht="17.25" customHeight="1">
      <c r="A23" s="12" t="s">
        <v>26</v>
      </c>
      <c r="B23" s="13">
        <v>20198</v>
      </c>
      <c r="C23" s="13">
        <v>25826</v>
      </c>
      <c r="D23" s="13">
        <v>28240</v>
      </c>
      <c r="E23" s="13">
        <v>15724</v>
      </c>
      <c r="F23" s="13">
        <v>25138</v>
      </c>
      <c r="G23" s="13">
        <v>39573</v>
      </c>
      <c r="H23" s="13">
        <v>17406</v>
      </c>
      <c r="I23" s="13">
        <v>4314</v>
      </c>
      <c r="J23" s="13">
        <v>10689</v>
      </c>
      <c r="K23" s="11">
        <f t="shared" si="4"/>
        <v>187108</v>
      </c>
    </row>
    <row r="24" spans="1:11" ht="17.25" customHeight="1">
      <c r="A24" s="16" t="s">
        <v>27</v>
      </c>
      <c r="B24" s="13">
        <v>49529</v>
      </c>
      <c r="C24" s="13">
        <v>79449</v>
      </c>
      <c r="D24" s="13">
        <v>94646</v>
      </c>
      <c r="E24" s="13">
        <v>57894</v>
      </c>
      <c r="F24" s="13">
        <v>69114</v>
      </c>
      <c r="G24" s="13">
        <v>80976</v>
      </c>
      <c r="H24" s="13">
        <v>40633</v>
      </c>
      <c r="I24" s="13">
        <v>17203</v>
      </c>
      <c r="J24" s="13">
        <v>40469</v>
      </c>
      <c r="K24" s="11">
        <f t="shared" si="4"/>
        <v>529913</v>
      </c>
    </row>
    <row r="25" spans="1:12" ht="17.25" customHeight="1">
      <c r="A25" s="12" t="s">
        <v>28</v>
      </c>
      <c r="B25" s="13">
        <v>31699</v>
      </c>
      <c r="C25" s="13">
        <v>50847</v>
      </c>
      <c r="D25" s="13">
        <v>60573</v>
      </c>
      <c r="E25" s="13">
        <v>37052</v>
      </c>
      <c r="F25" s="13">
        <v>44233</v>
      </c>
      <c r="G25" s="13">
        <v>51825</v>
      </c>
      <c r="H25" s="13">
        <v>26005</v>
      </c>
      <c r="I25" s="13">
        <v>11010</v>
      </c>
      <c r="J25" s="13">
        <v>25900</v>
      </c>
      <c r="K25" s="11">
        <f t="shared" si="4"/>
        <v>339144</v>
      </c>
      <c r="L25" s="53"/>
    </row>
    <row r="26" spans="1:12" ht="17.25" customHeight="1">
      <c r="A26" s="12" t="s">
        <v>29</v>
      </c>
      <c r="B26" s="13">
        <v>17830</v>
      </c>
      <c r="C26" s="13">
        <v>28602</v>
      </c>
      <c r="D26" s="13">
        <v>34073</v>
      </c>
      <c r="E26" s="13">
        <v>20842</v>
      </c>
      <c r="F26" s="13">
        <v>24881</v>
      </c>
      <c r="G26" s="13">
        <v>29151</v>
      </c>
      <c r="H26" s="13">
        <v>14628</v>
      </c>
      <c r="I26" s="13">
        <v>6193</v>
      </c>
      <c r="J26" s="13">
        <v>14569</v>
      </c>
      <c r="K26" s="11">
        <f t="shared" si="4"/>
        <v>190769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8087</v>
      </c>
      <c r="I27" s="11">
        <v>0</v>
      </c>
      <c r="J27" s="11">
        <v>0</v>
      </c>
      <c r="K27" s="11">
        <f t="shared" si="4"/>
        <v>8087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8298.95</v>
      </c>
      <c r="I35" s="19">
        <v>0</v>
      </c>
      <c r="J35" s="19">
        <v>0</v>
      </c>
      <c r="K35" s="23">
        <f>SUM(B35:J35)</f>
        <v>8298.95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1461981.6300000001</v>
      </c>
      <c r="C47" s="22">
        <f aca="true" t="shared" si="9" ref="C47:H47">+C48+C56</f>
        <v>2254828.94</v>
      </c>
      <c r="D47" s="22">
        <f t="shared" si="9"/>
        <v>2616049.72</v>
      </c>
      <c r="E47" s="22">
        <f t="shared" si="9"/>
        <v>1492853.15</v>
      </c>
      <c r="F47" s="22">
        <f t="shared" si="9"/>
        <v>1977266.98</v>
      </c>
      <c r="G47" s="22">
        <f t="shared" si="9"/>
        <v>2717787.63</v>
      </c>
      <c r="H47" s="22">
        <f t="shared" si="9"/>
        <v>1485674.38</v>
      </c>
      <c r="I47" s="22">
        <f>+I48+I56</f>
        <v>568018.34</v>
      </c>
      <c r="J47" s="22">
        <f>+J48+J56</f>
        <v>837693.9600000001</v>
      </c>
      <c r="K47" s="22">
        <f>SUM(B47:J47)</f>
        <v>15412154.73</v>
      </c>
    </row>
    <row r="48" spans="1:11" ht="17.25" customHeight="1">
      <c r="A48" s="16" t="s">
        <v>48</v>
      </c>
      <c r="B48" s="23">
        <f>SUM(B49:B55)</f>
        <v>1444659.79</v>
      </c>
      <c r="C48" s="23">
        <f aca="true" t="shared" si="10" ref="C48:H48">SUM(C49:C55)</f>
        <v>2232455.11</v>
      </c>
      <c r="D48" s="23">
        <f t="shared" si="10"/>
        <v>2593188.58</v>
      </c>
      <c r="E48" s="23">
        <f t="shared" si="10"/>
        <v>1471454.74</v>
      </c>
      <c r="F48" s="23">
        <f t="shared" si="10"/>
        <v>1956327.35</v>
      </c>
      <c r="G48" s="23">
        <f t="shared" si="10"/>
        <v>2689787.19</v>
      </c>
      <c r="H48" s="23">
        <f t="shared" si="10"/>
        <v>1467427.91</v>
      </c>
      <c r="I48" s="23">
        <f>SUM(I49:I55)</f>
        <v>568018.34</v>
      </c>
      <c r="J48" s="23">
        <f>SUM(J49:J55)</f>
        <v>824482.93</v>
      </c>
      <c r="K48" s="23">
        <f aca="true" t="shared" si="11" ref="K48:K56">SUM(B48:J48)</f>
        <v>15247801.94</v>
      </c>
    </row>
    <row r="49" spans="1:11" ht="17.25" customHeight="1">
      <c r="A49" s="35" t="s">
        <v>49</v>
      </c>
      <c r="B49" s="23">
        <f aca="true" t="shared" si="12" ref="B49:H49">ROUND(B30*B7,2)</f>
        <v>1444659.79</v>
      </c>
      <c r="C49" s="23">
        <f t="shared" si="12"/>
        <v>2227503.84</v>
      </c>
      <c r="D49" s="23">
        <f t="shared" si="12"/>
        <v>2593188.58</v>
      </c>
      <c r="E49" s="23">
        <f t="shared" si="12"/>
        <v>1471454.74</v>
      </c>
      <c r="F49" s="23">
        <f t="shared" si="12"/>
        <v>1956327.35</v>
      </c>
      <c r="G49" s="23">
        <f t="shared" si="12"/>
        <v>2689787.19</v>
      </c>
      <c r="H49" s="23">
        <f t="shared" si="12"/>
        <v>1459128.96</v>
      </c>
      <c r="I49" s="23">
        <f>ROUND(I30*I7,2)</f>
        <v>568018.34</v>
      </c>
      <c r="J49" s="23">
        <f>ROUND(J30*J7,2)</f>
        <v>824482.93</v>
      </c>
      <c r="K49" s="23">
        <f t="shared" si="11"/>
        <v>15234551.719999999</v>
      </c>
    </row>
    <row r="50" spans="1:11" ht="17.25" customHeight="1">
      <c r="A50" s="35" t="s">
        <v>50</v>
      </c>
      <c r="B50" s="19">
        <v>0</v>
      </c>
      <c r="C50" s="23">
        <f>ROUND(C31*C7,2)</f>
        <v>4951.27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4951.27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8298.95</v>
      </c>
      <c r="I53" s="32">
        <f>+I35</f>
        <v>0</v>
      </c>
      <c r="J53" s="32">
        <f>+J35</f>
        <v>0</v>
      </c>
      <c r="K53" s="23">
        <f t="shared" si="11"/>
        <v>8298.95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-463243.06</v>
      </c>
      <c r="C60" s="36">
        <f t="shared" si="13"/>
        <v>-235060.2</v>
      </c>
      <c r="D60" s="36">
        <f t="shared" si="13"/>
        <v>-277464.83999999997</v>
      </c>
      <c r="E60" s="36">
        <f t="shared" si="13"/>
        <v>-434495.41000000003</v>
      </c>
      <c r="F60" s="36">
        <f t="shared" si="13"/>
        <v>-434250.32</v>
      </c>
      <c r="G60" s="36">
        <f t="shared" si="13"/>
        <v>-443422.72000000003</v>
      </c>
      <c r="H60" s="36">
        <f t="shared" si="13"/>
        <v>-194636.6</v>
      </c>
      <c r="I60" s="36">
        <f t="shared" si="13"/>
        <v>-76296.26</v>
      </c>
      <c r="J60" s="36">
        <f t="shared" si="13"/>
        <v>-85645.79</v>
      </c>
      <c r="K60" s="36">
        <f>SUM(B60:J60)</f>
        <v>-2644515.2</v>
      </c>
    </row>
    <row r="61" spans="1:11" ht="18.75" customHeight="1">
      <c r="A61" s="16" t="s">
        <v>82</v>
      </c>
      <c r="B61" s="36">
        <f aca="true" t="shared" si="14" ref="B61:J61">B62+B63+B64+B65+B66+B67</f>
        <v>-448428.55</v>
      </c>
      <c r="C61" s="36">
        <f t="shared" si="14"/>
        <v>-213391.16</v>
      </c>
      <c r="D61" s="36">
        <f t="shared" si="14"/>
        <v>-256013.12</v>
      </c>
      <c r="E61" s="36">
        <f t="shared" si="14"/>
        <v>-407847.83</v>
      </c>
      <c r="F61" s="36">
        <f t="shared" si="14"/>
        <v>-414265.06</v>
      </c>
      <c r="G61" s="36">
        <f t="shared" si="14"/>
        <v>-413549.63</v>
      </c>
      <c r="H61" s="36">
        <f t="shared" si="14"/>
        <v>-180018</v>
      </c>
      <c r="I61" s="36">
        <f t="shared" si="14"/>
        <v>-31950</v>
      </c>
      <c r="J61" s="36">
        <f t="shared" si="14"/>
        <v>-59058</v>
      </c>
      <c r="K61" s="36">
        <f aca="true" t="shared" si="15" ref="K61:K92">SUM(B61:J61)</f>
        <v>-2424521.35</v>
      </c>
    </row>
    <row r="62" spans="1:11" ht="18.75" customHeight="1">
      <c r="A62" s="12" t="s">
        <v>83</v>
      </c>
      <c r="B62" s="36">
        <f>-ROUND(B9*$D$3,2)</f>
        <v>-146166</v>
      </c>
      <c r="C62" s="36">
        <f aca="true" t="shared" si="16" ref="C62:J62">-ROUND(C9*$D$3,2)</f>
        <v>-208263</v>
      </c>
      <c r="D62" s="36">
        <f t="shared" si="16"/>
        <v>-178533</v>
      </c>
      <c r="E62" s="36">
        <f t="shared" si="16"/>
        <v>-130173</v>
      </c>
      <c r="F62" s="36">
        <f t="shared" si="16"/>
        <v>-150570</v>
      </c>
      <c r="G62" s="36">
        <f t="shared" si="16"/>
        <v>-187656</v>
      </c>
      <c r="H62" s="36">
        <f t="shared" si="16"/>
        <v>-180018</v>
      </c>
      <c r="I62" s="36">
        <f t="shared" si="16"/>
        <v>-31950</v>
      </c>
      <c r="J62" s="36">
        <f t="shared" si="16"/>
        <v>-59058</v>
      </c>
      <c r="K62" s="36">
        <f t="shared" si="15"/>
        <v>-1272387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-2013</v>
      </c>
      <c r="C64" s="36">
        <v>-111</v>
      </c>
      <c r="D64" s="36">
        <v>-489</v>
      </c>
      <c r="E64" s="36">
        <v>-1608</v>
      </c>
      <c r="F64" s="36">
        <v>-1275</v>
      </c>
      <c r="G64" s="36">
        <v>-1005</v>
      </c>
      <c r="H64" s="19">
        <v>0</v>
      </c>
      <c r="I64" s="19">
        <v>0</v>
      </c>
      <c r="J64" s="19">
        <v>0</v>
      </c>
      <c r="K64" s="36">
        <f t="shared" si="15"/>
        <v>-6501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36">
        <v>-300221.55</v>
      </c>
      <c r="C66" s="48">
        <v>-5017.16</v>
      </c>
      <c r="D66" s="48">
        <v>-76991.12</v>
      </c>
      <c r="E66" s="48">
        <v>-275926.83</v>
      </c>
      <c r="F66" s="48">
        <v>-262420.06</v>
      </c>
      <c r="G66" s="48">
        <v>-224888.63</v>
      </c>
      <c r="H66" s="19">
        <v>0</v>
      </c>
      <c r="I66" s="19">
        <v>0</v>
      </c>
      <c r="J66" s="19">
        <v>0</v>
      </c>
      <c r="K66" s="36">
        <f t="shared" si="15"/>
        <v>-1145465.35</v>
      </c>
    </row>
    <row r="67" spans="1:11" ht="18.75" customHeight="1">
      <c r="A67" s="12" t="s">
        <v>61</v>
      </c>
      <c r="B67" s="36">
        <v>-28</v>
      </c>
      <c r="C67" s="19">
        <v>0</v>
      </c>
      <c r="D67" s="19">
        <v>0</v>
      </c>
      <c r="E67" s="36">
        <v>-140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-168</v>
      </c>
    </row>
    <row r="68" spans="1:11" ht="18.75" customHeight="1">
      <c r="A68" s="12" t="s">
        <v>87</v>
      </c>
      <c r="B68" s="36">
        <f aca="true" t="shared" si="17" ref="B68:J68">SUM(B69:B92)</f>
        <v>-14814.51</v>
      </c>
      <c r="C68" s="36">
        <f t="shared" si="17"/>
        <v>-21669.04</v>
      </c>
      <c r="D68" s="36">
        <f t="shared" si="17"/>
        <v>-21451.72</v>
      </c>
      <c r="E68" s="36">
        <f t="shared" si="17"/>
        <v>-26647.58</v>
      </c>
      <c r="F68" s="36">
        <f t="shared" si="17"/>
        <v>-19985.260000000002</v>
      </c>
      <c r="G68" s="36">
        <f t="shared" si="17"/>
        <v>-29873.09</v>
      </c>
      <c r="H68" s="36">
        <f t="shared" si="17"/>
        <v>-14618.6</v>
      </c>
      <c r="I68" s="36">
        <f t="shared" si="17"/>
        <v>-44346.259999999995</v>
      </c>
      <c r="J68" s="36">
        <f t="shared" si="17"/>
        <v>-25589.43</v>
      </c>
      <c r="K68" s="36">
        <f t="shared" si="15"/>
        <v>-218995.49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-14814.51</v>
      </c>
      <c r="C73" s="36">
        <v>-21505.91</v>
      </c>
      <c r="D73" s="36">
        <v>-20330.39</v>
      </c>
      <c r="E73" s="36">
        <v>-14256.9</v>
      </c>
      <c r="F73" s="36">
        <v>-19591.93</v>
      </c>
      <c r="G73" s="36">
        <v>-29855.09</v>
      </c>
      <c r="H73" s="36">
        <v>-14618.6</v>
      </c>
      <c r="I73" s="36">
        <v>-5139.11</v>
      </c>
      <c r="J73" s="36">
        <v>-10594.71</v>
      </c>
      <c r="K73" s="49">
        <f t="shared" si="15"/>
        <v>-150707.14999999997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-12390.68</v>
      </c>
      <c r="F92" s="19">
        <v>0</v>
      </c>
      <c r="G92" s="19">
        <v>0</v>
      </c>
      <c r="H92" s="19">
        <v>0</v>
      </c>
      <c r="I92" s="49">
        <v>-7157.03</v>
      </c>
      <c r="J92" s="49">
        <v>-14994.72</v>
      </c>
      <c r="K92" s="49">
        <f t="shared" si="15"/>
        <v>-34542.43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998738.57</v>
      </c>
      <c r="C97" s="24">
        <f t="shared" si="19"/>
        <v>2019768.74</v>
      </c>
      <c r="D97" s="24">
        <f t="shared" si="19"/>
        <v>2338584.88</v>
      </c>
      <c r="E97" s="24">
        <f t="shared" si="19"/>
        <v>1058357.74</v>
      </c>
      <c r="F97" s="24">
        <f t="shared" si="19"/>
        <v>1543016.66</v>
      </c>
      <c r="G97" s="24">
        <f t="shared" si="19"/>
        <v>2274364.91</v>
      </c>
      <c r="H97" s="24">
        <f t="shared" si="19"/>
        <v>1291037.7799999998</v>
      </c>
      <c r="I97" s="24">
        <f>+I98+I99</f>
        <v>491722.07999999996</v>
      </c>
      <c r="J97" s="24">
        <f>+J98+J99</f>
        <v>752048.17</v>
      </c>
      <c r="K97" s="49">
        <f t="shared" si="18"/>
        <v>12767639.53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981416.73</v>
      </c>
      <c r="C98" s="24">
        <f t="shared" si="20"/>
        <v>1997394.91</v>
      </c>
      <c r="D98" s="24">
        <f t="shared" si="20"/>
        <v>2315723.7399999998</v>
      </c>
      <c r="E98" s="24">
        <f t="shared" si="20"/>
        <v>1036959.33</v>
      </c>
      <c r="F98" s="24">
        <f t="shared" si="20"/>
        <v>1522077.03</v>
      </c>
      <c r="G98" s="24">
        <f t="shared" si="20"/>
        <v>2246364.47</v>
      </c>
      <c r="H98" s="24">
        <f t="shared" si="20"/>
        <v>1272791.3099999998</v>
      </c>
      <c r="I98" s="24">
        <f t="shared" si="20"/>
        <v>491722.07999999996</v>
      </c>
      <c r="J98" s="24">
        <f t="shared" si="20"/>
        <v>739835.5</v>
      </c>
      <c r="K98" s="49">
        <f t="shared" si="18"/>
        <v>12604285.1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12212.67</v>
      </c>
      <c r="K99" s="49">
        <f t="shared" si="18"/>
        <v>163354.43000000002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12767639.53</v>
      </c>
      <c r="L105" s="55"/>
    </row>
    <row r="106" spans="1:11" ht="18.75" customHeight="1">
      <c r="A106" s="26" t="s">
        <v>78</v>
      </c>
      <c r="B106" s="27">
        <v>127475.41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127475.41</v>
      </c>
    </row>
    <row r="107" spans="1:11" ht="18.75" customHeight="1">
      <c r="A107" s="26" t="s">
        <v>79</v>
      </c>
      <c r="B107" s="27">
        <v>871263.16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871263.16</v>
      </c>
    </row>
    <row r="108" spans="1:11" ht="18.75" customHeight="1">
      <c r="A108" s="26" t="s">
        <v>80</v>
      </c>
      <c r="B108" s="41">
        <v>0</v>
      </c>
      <c r="C108" s="27">
        <f>+C97</f>
        <v>2019768.74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2019768.74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2338584.88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2338584.88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1058357.74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1058357.74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344177.54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344177.54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651224.37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651224.37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547614.74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547614.74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659806.5</v>
      </c>
      <c r="H115" s="41">
        <v>0</v>
      </c>
      <c r="I115" s="41">
        <v>0</v>
      </c>
      <c r="J115" s="41">
        <v>0</v>
      </c>
      <c r="K115" s="42">
        <f t="shared" si="22"/>
        <v>659806.5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53565.84</v>
      </c>
      <c r="H116" s="41">
        <v>0</v>
      </c>
      <c r="I116" s="41">
        <v>0</v>
      </c>
      <c r="J116" s="41">
        <v>0</v>
      </c>
      <c r="K116" s="42">
        <f t="shared" si="22"/>
        <v>53565.84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358361.51</v>
      </c>
      <c r="H117" s="41">
        <v>0</v>
      </c>
      <c r="I117" s="41">
        <v>0</v>
      </c>
      <c r="J117" s="41">
        <v>0</v>
      </c>
      <c r="K117" s="42">
        <f t="shared" si="22"/>
        <v>358361.51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338223.1</v>
      </c>
      <c r="H118" s="41">
        <v>0</v>
      </c>
      <c r="I118" s="41">
        <v>0</v>
      </c>
      <c r="J118" s="41">
        <v>0</v>
      </c>
      <c r="K118" s="42">
        <f t="shared" si="22"/>
        <v>338223.1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864407.98</v>
      </c>
      <c r="H119" s="41">
        <v>0</v>
      </c>
      <c r="I119" s="41">
        <v>0</v>
      </c>
      <c r="J119" s="41">
        <v>0</v>
      </c>
      <c r="K119" s="42">
        <f t="shared" si="22"/>
        <v>864407.98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469287.2</v>
      </c>
      <c r="I120" s="41">
        <v>0</v>
      </c>
      <c r="J120" s="41">
        <v>0</v>
      </c>
      <c r="K120" s="42">
        <f t="shared" si="22"/>
        <v>469287.2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821750.57</v>
      </c>
      <c r="I121" s="41">
        <v>0</v>
      </c>
      <c r="J121" s="41">
        <v>0</v>
      </c>
      <c r="K121" s="42">
        <f t="shared" si="22"/>
        <v>821750.57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491722.08</v>
      </c>
      <c r="J122" s="41">
        <v>0</v>
      </c>
      <c r="K122" s="42">
        <f t="shared" si="22"/>
        <v>491722.08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752048.17</v>
      </c>
      <c r="K123" s="45">
        <f t="shared" si="22"/>
        <v>752048.17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 t="s">
        <v>127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2014-11-10T18:38:07Z</dcterms:modified>
  <cp:category/>
  <cp:version/>
  <cp:contentType/>
  <cp:contentStatus/>
</cp:coreProperties>
</file>