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<sst xmlns="http://schemas.openxmlformats.org/spreadsheetml/2006/main" count="100" uniqueCount="98">
  <si>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</si>
  <si>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</si>
  <si>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</si>
  <si>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</si>
  <si>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</si>
  <si>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</si>
  <si>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</si>
  <si>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</si>
  <si>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</si>
  <si>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</si>
  <si>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</si>
  <si>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</si>
  <si>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</si>
  <si>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</si>
  <si>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</si>
  <si>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</si>
  <si>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</si>
  <si>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</si>
  <si>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</si>
  <si>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</si>
  <si>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</si>
  <si>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</si>
  <si>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</si>
  <si>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</si>
  <si>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</si>
  <si>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</si>
  <si>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</si>
  <si>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</si>
  <si>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</si>
  <si>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</si>
  <si>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</si>
  <si>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</si>
  <si>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</si>
  <si>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</si>
  <si>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</si>
  <si>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</si>
  <si>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</si>
  <si>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</si>
  <si>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</si>
  <si>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</si>
  <si>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</si>
  <si>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</si>
  <si>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</si>
  <si>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</si>
  <si>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</si>
  <si>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</si>
  <si>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</si>
  <si>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</si>
  <si>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</si>
  <si>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</si>
  <si>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</si>
  <si>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</si>
  <si>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</si>
  <si>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</si>
  <si>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</si>
  <si>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</si>
  <si>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</si>
  <si>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</si>
  <si>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</si>
  <si>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</si>
  <si>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</si>
  <si>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</si>
  <si>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</si>
  <si>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</si>
  <si>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</si>
  <si>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</si>
  <si>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</si>
  <si>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</si>
  <si>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</si>
  <si>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</si>
  <si>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</si>
  <si>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</si>
  <si>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</si>
  <si>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</si>
  <si>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</si>
  <si>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</si>
  <si>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</si>
  <si>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</si>
  <si>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</si>
  <si>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</si>
  <si>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</si>
  <si>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</si>
  <si>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</si>
  <si>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</si>
  <si>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</si>
  <si>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</si>
  <si>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</si>
  <si>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</si>
  <si>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</si>
  <si>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</si>
  <si>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</si>
  <si>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</si>
  <si>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</si>
  <si>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</si>
  <si>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</si>
  <si>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</si>
  <si>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</si>
  <si>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07/09/14 - VENCIMENTO 12/09/14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</si>
</sst>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242377</v>
      </c>
      <c r="C7" s="10">
        <f>C8+C20+C24</f>
        <v>168785</v>
      </c>
      <c r="D7" s="10">
        <f>D8+D20+D24</f>
        <v>186685</v>
      </c>
      <c r="E7" s="10">
        <f>E8+E20+E24</f>
        <v>40270</v>
      </c>
      <c r="F7" s="10">
        <f aca="true" t="shared" si="0" ref="F7:M7">F8+F20+F24</f>
        <v>151552</v>
      </c>
      <c r="G7" s="10">
        <f t="shared" si="0"/>
        <v>141089</v>
      </c>
      <c r="H7" s="10">
        <f t="shared" si="0"/>
        <v>211357</v>
      </c>
      <c r="I7" s="10">
        <f t="shared" si="0"/>
        <v>214657</v>
      </c>
      <c r="J7" s="10">
        <f t="shared" si="0"/>
        <v>154649</v>
      </c>
      <c r="K7" s="10">
        <f t="shared" si="0"/>
        <v>226711</v>
      </c>
      <c r="L7" s="10">
        <f t="shared" si="0"/>
        <v>74003</v>
      </c>
      <c r="M7" s="10">
        <f t="shared" si="0"/>
        <v>38492</v>
      </c>
      <c r="N7" s="10">
        <f>+N8+N20+N24</f>
        <v>1850627</v>
      </c>
      <c r="P7" s="41"/>
    </row>
    <row r="8" spans="1:14" ht="18.75" customHeight="1">
      <c r="A8" s="11" t="s">
        <v>34</v>
      </c>
      <c r="B8" s="12">
        <f>+B9+B12+B16</f>
        <v>135478</v>
      </c>
      <c r="C8" s="12">
        <f>+C9+C12+C16</f>
        <v>99082</v>
      </c>
      <c r="D8" s="12">
        <f>+D9+D12+D16</f>
        <v>111108</v>
      </c>
      <c r="E8" s="12">
        <f>+E9+E12+E16</f>
        <v>24079</v>
      </c>
      <c r="F8" s="12">
        <f aca="true" t="shared" si="1" ref="F8:M8">+F9+F12+F16</f>
        <v>85567</v>
      </c>
      <c r="G8" s="12">
        <f t="shared" si="1"/>
        <v>81144</v>
      </c>
      <c r="H8" s="12">
        <f t="shared" si="1"/>
        <v>122417</v>
      </c>
      <c r="I8" s="12">
        <f t="shared" si="1"/>
        <v>118091</v>
      </c>
      <c r="J8" s="12">
        <f t="shared" si="1"/>
        <v>90257</v>
      </c>
      <c r="K8" s="12">
        <f t="shared" si="1"/>
        <v>124062</v>
      </c>
      <c r="L8" s="12">
        <f t="shared" si="1"/>
        <v>44179</v>
      </c>
      <c r="M8" s="12">
        <f t="shared" si="1"/>
        <v>24288</v>
      </c>
      <c r="N8" s="12">
        <f>SUM(B8:M8)</f>
        <v>1059752</v>
      </c>
    </row>
    <row r="9" spans="1:14" ht="18.75" customHeight="1">
      <c r="A9" s="13" t="s">
        <v>7</v>
      </c>
      <c r="B9" s="14">
        <v>26977</v>
      </c>
      <c r="C9" s="14">
        <v>23044</v>
      </c>
      <c r="D9" s="14">
        <v>19013</v>
      </c>
      <c r="E9" s="14">
        <v>4131</v>
      </c>
      <c r="F9" s="14">
        <v>14073</v>
      </c>
      <c r="G9" s="14">
        <v>15617</v>
      </c>
      <c r="H9" s="14">
        <v>28651</v>
      </c>
      <c r="I9" s="14">
        <v>16522</v>
      </c>
      <c r="J9" s="14">
        <v>17977</v>
      </c>
      <c r="K9" s="14">
        <v>19404</v>
      </c>
      <c r="L9" s="14">
        <v>9425</v>
      </c>
      <c r="M9" s="14">
        <v>4955</v>
      </c>
      <c r="N9" s="12">
        <f aca="true" t="shared" si="2" ref="N9:N19">SUM(B9:M9)</f>
        <v>199789</v>
      </c>
    </row>
    <row r="10" spans="1:14" ht="18.75" customHeight="1">
      <c r="A10" s="15" t="s">
        <v>8</v>
      </c>
      <c r="B10" s="14">
        <f>+B9-B11</f>
        <v>26977</v>
      </c>
      <c r="C10" s="14">
        <f>+C9-C11</f>
        <v>23044</v>
      </c>
      <c r="D10" s="14">
        <f>+D9-D11</f>
        <v>19013</v>
      </c>
      <c r="E10" s="14">
        <f>+E9-E11</f>
        <v>4131</v>
      </c>
      <c r="F10" s="14">
        <f aca="true" t="shared" si="3" ref="F10:M10">+F9-F11</f>
        <v>14073</v>
      </c>
      <c r="G10" s="14">
        <f t="shared" si="3"/>
        <v>15617</v>
      </c>
      <c r="H10" s="14">
        <f t="shared" si="3"/>
        <v>28651</v>
      </c>
      <c r="I10" s="14">
        <f t="shared" si="3"/>
        <v>16522</v>
      </c>
      <c r="J10" s="14">
        <f t="shared" si="3"/>
        <v>17977</v>
      </c>
      <c r="K10" s="14">
        <f t="shared" si="3"/>
        <v>19404</v>
      </c>
      <c r="L10" s="14">
        <f t="shared" si="3"/>
        <v>9425</v>
      </c>
      <c r="M10" s="14">
        <f t="shared" si="3"/>
        <v>4955</v>
      </c>
      <c r="N10" s="12">
        <f t="shared" si="2"/>
        <v>199789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104368</v>
      </c>
      <c r="C12" s="14">
        <f>C13+C14+C15</f>
        <v>73094</v>
      </c>
      <c r="D12" s="14">
        <f>D13+D14+D15</f>
        <v>89495</v>
      </c>
      <c r="E12" s="14">
        <f>E13+E14+E15</f>
        <v>19306</v>
      </c>
      <c r="F12" s="14">
        <f aca="true" t="shared" si="4" ref="F12:M12">F13+F14+F15</f>
        <v>68918</v>
      </c>
      <c r="G12" s="14">
        <f t="shared" si="4"/>
        <v>62742</v>
      </c>
      <c r="H12" s="14">
        <f t="shared" si="4"/>
        <v>90368</v>
      </c>
      <c r="I12" s="14">
        <f t="shared" si="4"/>
        <v>98554</v>
      </c>
      <c r="J12" s="14">
        <f t="shared" si="4"/>
        <v>69858</v>
      </c>
      <c r="K12" s="14">
        <f t="shared" si="4"/>
        <v>101186</v>
      </c>
      <c r="L12" s="14">
        <f t="shared" si="4"/>
        <v>33723</v>
      </c>
      <c r="M12" s="14">
        <f t="shared" si="4"/>
        <v>18922</v>
      </c>
      <c r="N12" s="12">
        <f t="shared" si="2"/>
        <v>830534</v>
      </c>
    </row>
    <row r="13" spans="1:14" ht="18.75" customHeight="1">
      <c r="A13" s="15" t="s">
        <v>10</v>
      </c>
      <c r="B13" s="14">
        <v>46210</v>
      </c>
      <c r="C13" s="14">
        <v>33896</v>
      </c>
      <c r="D13" s="14">
        <v>40038</v>
      </c>
      <c r="E13" s="14">
        <v>8553</v>
      </c>
      <c r="F13" s="14">
        <v>31543</v>
      </c>
      <c r="G13" s="14">
        <v>29142</v>
      </c>
      <c r="H13" s="14">
        <v>42397</v>
      </c>
      <c r="I13" s="14">
        <v>45532</v>
      </c>
      <c r="J13" s="14">
        <v>30610</v>
      </c>
      <c r="K13" s="14">
        <v>44285</v>
      </c>
      <c r="L13" s="14">
        <v>14543</v>
      </c>
      <c r="M13" s="14">
        <v>7938</v>
      </c>
      <c r="N13" s="12">
        <f t="shared" si="2"/>
        <v>374687</v>
      </c>
    </row>
    <row r="14" spans="1:14" ht="18.75" customHeight="1">
      <c r="A14" s="15" t="s">
        <v>11</v>
      </c>
      <c r="B14" s="14">
        <v>48489</v>
      </c>
      <c r="C14" s="14">
        <v>31772</v>
      </c>
      <c r="D14" s="14">
        <v>42621</v>
      </c>
      <c r="E14" s="14">
        <v>8904</v>
      </c>
      <c r="F14" s="14">
        <v>30771</v>
      </c>
      <c r="G14" s="14">
        <v>27455</v>
      </c>
      <c r="H14" s="14">
        <v>39908</v>
      </c>
      <c r="I14" s="14">
        <v>45000</v>
      </c>
      <c r="J14" s="14">
        <v>33107</v>
      </c>
      <c r="K14" s="14">
        <v>49046</v>
      </c>
      <c r="L14" s="14">
        <v>16601</v>
      </c>
      <c r="M14" s="14">
        <v>9738</v>
      </c>
      <c r="N14" s="12">
        <f t="shared" si="2"/>
        <v>383412</v>
      </c>
    </row>
    <row r="15" spans="1:14" ht="18.75" customHeight="1">
      <c r="A15" s="15" t="s">
        <v>12</v>
      </c>
      <c r="B15" s="14">
        <v>9669</v>
      </c>
      <c r="C15" s="14">
        <v>7426</v>
      </c>
      <c r="D15" s="14">
        <v>6836</v>
      </c>
      <c r="E15" s="14">
        <v>1849</v>
      </c>
      <c r="F15" s="14">
        <v>6604</v>
      </c>
      <c r="G15" s="14">
        <v>6145</v>
      </c>
      <c r="H15" s="14">
        <v>8063</v>
      </c>
      <c r="I15" s="14">
        <v>8022</v>
      </c>
      <c r="J15" s="14">
        <v>6141</v>
      </c>
      <c r="K15" s="14">
        <v>7855</v>
      </c>
      <c r="L15" s="14">
        <v>2579</v>
      </c>
      <c r="M15" s="14">
        <v>1246</v>
      </c>
      <c r="N15" s="12">
        <f t="shared" si="2"/>
        <v>72435</v>
      </c>
    </row>
    <row r="16" spans="1:14" ht="18.75" customHeight="1">
      <c r="A16" s="16" t="s">
        <v>33</v>
      </c>
      <c r="B16" s="14">
        <f>B17+B18+B19</f>
        <v>4133</v>
      </c>
      <c r="C16" s="14">
        <f>C17+C18+C19</f>
        <v>2944</v>
      </c>
      <c r="D16" s="14">
        <f>D17+D18+D19</f>
        <v>2600</v>
      </c>
      <c r="E16" s="14">
        <f>E17+E18+E19</f>
        <v>642</v>
      </c>
      <c r="F16" s="14">
        <f aca="true" t="shared" si="5" ref="F16:M16">F17+F18+F19</f>
        <v>2576</v>
      </c>
      <c r="G16" s="14">
        <f t="shared" si="5"/>
        <v>2785</v>
      </c>
      <c r="H16" s="14">
        <f t="shared" si="5"/>
        <v>3398</v>
      </c>
      <c r="I16" s="14">
        <f t="shared" si="5"/>
        <v>3015</v>
      </c>
      <c r="J16" s="14">
        <f t="shared" si="5"/>
        <v>2422</v>
      </c>
      <c r="K16" s="14">
        <f t="shared" si="5"/>
        <v>3472</v>
      </c>
      <c r="L16" s="14">
        <f t="shared" si="5"/>
        <v>1031</v>
      </c>
      <c r="M16" s="14">
        <f t="shared" si="5"/>
        <v>411</v>
      </c>
      <c r="N16" s="12">
        <f t="shared" si="2"/>
        <v>29429</v>
      </c>
    </row>
    <row r="17" spans="1:14" ht="18.75" customHeight="1">
      <c r="A17" s="15" t="s">
        <v>30</v>
      </c>
      <c r="B17" s="14">
        <v>1827</v>
      </c>
      <c r="C17" s="14">
        <v>1315</v>
      </c>
      <c r="D17" s="14">
        <v>1179</v>
      </c>
      <c r="E17" s="14">
        <v>260</v>
      </c>
      <c r="F17" s="14">
        <v>1190</v>
      </c>
      <c r="G17" s="14">
        <v>1269</v>
      </c>
      <c r="H17" s="14">
        <v>1621</v>
      </c>
      <c r="I17" s="14">
        <v>1417</v>
      </c>
      <c r="J17" s="14">
        <v>1101</v>
      </c>
      <c r="K17" s="14">
        <v>1689</v>
      </c>
      <c r="L17" s="14">
        <v>474</v>
      </c>
      <c r="M17" s="14">
        <v>210</v>
      </c>
      <c r="N17" s="12">
        <f t="shared" si="2"/>
        <v>13552</v>
      </c>
    </row>
    <row r="18" spans="1:14" ht="18.75" customHeight="1">
      <c r="A18" s="15" t="s">
        <v>31</v>
      </c>
      <c r="B18" s="14">
        <v>116</v>
      </c>
      <c r="C18" s="14">
        <v>92</v>
      </c>
      <c r="D18" s="14">
        <v>113</v>
      </c>
      <c r="E18" s="14">
        <v>24</v>
      </c>
      <c r="F18" s="14">
        <v>72</v>
      </c>
      <c r="G18" s="14">
        <v>85</v>
      </c>
      <c r="H18" s="14">
        <v>117</v>
      </c>
      <c r="I18" s="14">
        <v>103</v>
      </c>
      <c r="J18" s="14">
        <v>81</v>
      </c>
      <c r="K18" s="14">
        <v>158</v>
      </c>
      <c r="L18" s="14">
        <v>61</v>
      </c>
      <c r="M18" s="14">
        <v>20</v>
      </c>
      <c r="N18" s="12">
        <f t="shared" si="2"/>
        <v>1042</v>
      </c>
    </row>
    <row r="19" spans="1:14" ht="18.75" customHeight="1">
      <c r="A19" s="15" t="s">
        <v>32</v>
      </c>
      <c r="B19" s="14">
        <v>2190</v>
      </c>
      <c r="C19" s="14">
        <v>1537</v>
      </c>
      <c r="D19" s="14">
        <v>1308</v>
      </c>
      <c r="E19" s="14">
        <v>358</v>
      </c>
      <c r="F19" s="14">
        <v>1314</v>
      </c>
      <c r="G19" s="14">
        <v>1431</v>
      </c>
      <c r="H19" s="14">
        <v>1660</v>
      </c>
      <c r="I19" s="14">
        <v>1495</v>
      </c>
      <c r="J19" s="14">
        <v>1240</v>
      </c>
      <c r="K19" s="14">
        <v>1625</v>
      </c>
      <c r="L19" s="14">
        <v>496</v>
      </c>
      <c r="M19" s="14">
        <v>181</v>
      </c>
      <c r="N19" s="12">
        <f t="shared" si="2"/>
        <v>14835</v>
      </c>
    </row>
    <row r="20" spans="1:14" ht="18.75" customHeight="1">
      <c r="A20" s="17" t="s">
        <v>13</v>
      </c>
      <c r="B20" s="18">
        <f>B21+B22+B23</f>
        <v>75548</v>
      </c>
      <c r="C20" s="18">
        <f>C21+C22+C23</f>
        <v>45510</v>
      </c>
      <c r="D20" s="18">
        <f>D21+D22+D23</f>
        <v>49560</v>
      </c>
      <c r="E20" s="18">
        <f>E21+E22+E23</f>
        <v>9996</v>
      </c>
      <c r="F20" s="18">
        <f aca="true" t="shared" si="6" ref="F20:M20">F21+F22+F23</f>
        <v>40938</v>
      </c>
      <c r="G20" s="18">
        <f t="shared" si="6"/>
        <v>37418</v>
      </c>
      <c r="H20" s="18">
        <f t="shared" si="6"/>
        <v>57814</v>
      </c>
      <c r="I20" s="18">
        <f t="shared" si="6"/>
        <v>71428</v>
      </c>
      <c r="J20" s="18">
        <f t="shared" si="6"/>
        <v>43515</v>
      </c>
      <c r="K20" s="18">
        <f t="shared" si="6"/>
        <v>80845</v>
      </c>
      <c r="L20" s="18">
        <f t="shared" si="6"/>
        <v>23402</v>
      </c>
      <c r="M20" s="18">
        <f t="shared" si="6"/>
        <v>11526</v>
      </c>
      <c r="N20" s="12">
        <f aca="true" t="shared" si="7" ref="N20:N26">SUM(B20:M20)</f>
        <v>547500</v>
      </c>
    </row>
    <row r="21" spans="1:14" ht="18.75" customHeight="1">
      <c r="A21" s="13" t="s">
        <v>14</v>
      </c>
      <c r="B21" s="14">
        <v>39913</v>
      </c>
      <c r="C21" s="14">
        <v>26561</v>
      </c>
      <c r="D21" s="14">
        <v>26262</v>
      </c>
      <c r="E21" s="14">
        <v>5415</v>
      </c>
      <c r="F21" s="14">
        <v>22929</v>
      </c>
      <c r="G21" s="14">
        <v>21136</v>
      </c>
      <c r="H21" s="14">
        <v>33812</v>
      </c>
      <c r="I21" s="14">
        <v>38925</v>
      </c>
      <c r="J21" s="14">
        <v>23776</v>
      </c>
      <c r="K21" s="14">
        <v>41807</v>
      </c>
      <c r="L21" s="14">
        <v>12558</v>
      </c>
      <c r="M21" s="14">
        <v>6047</v>
      </c>
      <c r="N21" s="12">
        <f t="shared" si="7"/>
        <v>299141</v>
      </c>
    </row>
    <row r="22" spans="1:14" ht="18.75" customHeight="1">
      <c r="A22" s="13" t="s">
        <v>15</v>
      </c>
      <c r="B22" s="14">
        <v>29843</v>
      </c>
      <c r="C22" s="14">
        <v>15350</v>
      </c>
      <c r="D22" s="14">
        <v>19982</v>
      </c>
      <c r="E22" s="14">
        <v>3768</v>
      </c>
      <c r="F22" s="14">
        <v>14683</v>
      </c>
      <c r="G22" s="14">
        <v>13298</v>
      </c>
      <c r="H22" s="14">
        <v>20088</v>
      </c>
      <c r="I22" s="14">
        <v>27763</v>
      </c>
      <c r="J22" s="14">
        <v>16665</v>
      </c>
      <c r="K22" s="14">
        <v>34065</v>
      </c>
      <c r="L22" s="14">
        <v>9454</v>
      </c>
      <c r="M22" s="14">
        <v>4882</v>
      </c>
      <c r="N22" s="12">
        <f t="shared" si="7"/>
        <v>209841</v>
      </c>
    </row>
    <row r="23" spans="1:14" ht="18.75" customHeight="1">
      <c r="A23" s="13" t="s">
        <v>16</v>
      </c>
      <c r="B23" s="14">
        <v>5792</v>
      </c>
      <c r="C23" s="14">
        <v>3599</v>
      </c>
      <c r="D23" s="14">
        <v>3316</v>
      </c>
      <c r="E23" s="14">
        <v>813</v>
      </c>
      <c r="F23" s="14">
        <v>3326</v>
      </c>
      <c r="G23" s="14">
        <v>2984</v>
      </c>
      <c r="H23" s="14">
        <v>3914</v>
      </c>
      <c r="I23" s="14">
        <v>4740</v>
      </c>
      <c r="J23" s="14">
        <v>3074</v>
      </c>
      <c r="K23" s="14">
        <v>4973</v>
      </c>
      <c r="L23" s="14">
        <v>1390</v>
      </c>
      <c r="M23" s="14">
        <v>597</v>
      </c>
      <c r="N23" s="12">
        <f t="shared" si="7"/>
        <v>38518</v>
      </c>
    </row>
    <row r="24" spans="1:14" ht="18.75" customHeight="1">
      <c r="A24" s="17" t="s">
        <v>17</v>
      </c>
      <c r="B24" s="14">
        <f>B25+B26</f>
        <v>31351</v>
      </c>
      <c r="C24" s="14">
        <f>C25+C26</f>
        <v>24193</v>
      </c>
      <c r="D24" s="14">
        <f>D25+D26</f>
        <v>26017</v>
      </c>
      <c r="E24" s="14">
        <f>E25+E26</f>
        <v>6195</v>
      </c>
      <c r="F24" s="14">
        <f aca="true" t="shared" si="8" ref="F24:M24">F25+F26</f>
        <v>25047</v>
      </c>
      <c r="G24" s="14">
        <f t="shared" si="8"/>
        <v>22527</v>
      </c>
      <c r="H24" s="14">
        <f t="shared" si="8"/>
        <v>31126</v>
      </c>
      <c r="I24" s="14">
        <f t="shared" si="8"/>
        <v>25138</v>
      </c>
      <c r="J24" s="14">
        <f t="shared" si="8"/>
        <v>20877</v>
      </c>
      <c r="K24" s="14">
        <f t="shared" si="8"/>
        <v>21804</v>
      </c>
      <c r="L24" s="14">
        <f t="shared" si="8"/>
        <v>6422</v>
      </c>
      <c r="M24" s="14">
        <f t="shared" si="8"/>
        <v>2678</v>
      </c>
      <c r="N24" s="12">
        <f t="shared" si="7"/>
        <v>243375</v>
      </c>
    </row>
    <row r="25" spans="1:14" ht="18.75" customHeight="1">
      <c r="A25" s="13" t="s">
        <v>18</v>
      </c>
      <c r="B25" s="14">
        <v>20065</v>
      </c>
      <c r="C25" s="14">
        <v>15484</v>
      </c>
      <c r="D25" s="14">
        <v>16651</v>
      </c>
      <c r="E25" s="14">
        <v>3965</v>
      </c>
      <c r="F25" s="14">
        <v>16030</v>
      </c>
      <c r="G25" s="14">
        <v>14417</v>
      </c>
      <c r="H25" s="14">
        <v>19921</v>
      </c>
      <c r="I25" s="14">
        <v>16088</v>
      </c>
      <c r="J25" s="14">
        <v>13361</v>
      </c>
      <c r="K25" s="14">
        <v>13955</v>
      </c>
      <c r="L25" s="14">
        <v>4110</v>
      </c>
      <c r="M25" s="14">
        <v>1714</v>
      </c>
      <c r="N25" s="12">
        <f t="shared" si="7"/>
        <v>155761</v>
      </c>
    </row>
    <row r="26" spans="1:14" ht="18.75" customHeight="1">
      <c r="A26" s="13" t="s">
        <v>19</v>
      </c>
      <c r="B26" s="14">
        <v>11286</v>
      </c>
      <c r="C26" s="14">
        <v>8709</v>
      </c>
      <c r="D26" s="14">
        <v>9366</v>
      </c>
      <c r="E26" s="14">
        <v>2230</v>
      </c>
      <c r="F26" s="14">
        <v>9017</v>
      </c>
      <c r="G26" s="14">
        <v>8110</v>
      </c>
      <c r="H26" s="14">
        <v>11205</v>
      </c>
      <c r="I26" s="14">
        <v>9050</v>
      </c>
      <c r="J26" s="14">
        <v>7516</v>
      </c>
      <c r="K26" s="14">
        <v>7849</v>
      </c>
      <c r="L26" s="14">
        <v>2312</v>
      </c>
      <c r="M26" s="14">
        <v>964</v>
      </c>
      <c r="N26" s="12">
        <f t="shared" si="7"/>
        <v>87614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421929.88</v>
      </c>
      <c r="C37" s="29">
        <f>ROUND(+C7*C35,2)</f>
        <v>283896.37</v>
      </c>
      <c r="D37" s="29">
        <f>ROUND(+D7*D35,2)</f>
        <v>294812.95</v>
      </c>
      <c r="E37" s="29">
        <f>ROUND(+E7*E35,2)</f>
        <v>78792.28</v>
      </c>
      <c r="F37" s="29">
        <f aca="true" t="shared" si="11" ref="F37:M37">ROUND(+F7*F35,2)</f>
        <v>275460.92</v>
      </c>
      <c r="G37" s="29">
        <f t="shared" si="11"/>
        <v>204339.2</v>
      </c>
      <c r="H37" s="29">
        <f t="shared" si="11"/>
        <v>355713.83</v>
      </c>
      <c r="I37" s="29">
        <f t="shared" si="11"/>
        <v>352445.33</v>
      </c>
      <c r="J37" s="29">
        <f t="shared" si="11"/>
        <v>285976.93</v>
      </c>
      <c r="K37" s="29">
        <f t="shared" si="11"/>
        <v>400802.38</v>
      </c>
      <c r="L37" s="29">
        <f t="shared" si="11"/>
        <v>155391.5</v>
      </c>
      <c r="M37" s="29">
        <f t="shared" si="11"/>
        <v>80409.79</v>
      </c>
      <c r="N37" s="29">
        <f>SUM(B37:M37)</f>
        <v>3189971.36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-80931</v>
      </c>
      <c r="C39" s="30">
        <f>+C40+C43+C50</f>
        <v>-69132</v>
      </c>
      <c r="D39" s="30">
        <f>+D40+D43+D50</f>
        <v>-57039</v>
      </c>
      <c r="E39" s="30">
        <f>+E40+E43+E50</f>
        <v>-12393</v>
      </c>
      <c r="F39" s="30">
        <f aca="true" t="shared" si="12" ref="F39:M39">+F40+F43+F50</f>
        <v>-42219</v>
      </c>
      <c r="G39" s="30">
        <f t="shared" si="12"/>
        <v>-46851</v>
      </c>
      <c r="H39" s="30">
        <f t="shared" si="12"/>
        <v>-85953</v>
      </c>
      <c r="I39" s="30">
        <f t="shared" si="12"/>
        <v>-49566</v>
      </c>
      <c r="J39" s="30">
        <f t="shared" si="12"/>
        <v>-53931</v>
      </c>
      <c r="K39" s="30">
        <f t="shared" si="12"/>
        <v>-58212</v>
      </c>
      <c r="L39" s="30">
        <f t="shared" si="12"/>
        <v>-28275</v>
      </c>
      <c r="M39" s="30">
        <f t="shared" si="12"/>
        <v>-14865</v>
      </c>
      <c r="N39" s="30">
        <f>+N40+N43+N50</f>
        <v>-599367</v>
      </c>
      <c r="P39" s="42"/>
    </row>
    <row r="40" spans="1:16" ht="18.75" customHeight="1">
      <c r="A40" s="17" t="s">
        <v>70</v>
      </c>
      <c r="B40" s="31">
        <f>B41+B42</f>
        <v>-80931</v>
      </c>
      <c r="C40" s="31">
        <f>C41+C42</f>
        <v>-69132</v>
      </c>
      <c r="D40" s="31">
        <f>D41+D42</f>
        <v>-57039</v>
      </c>
      <c r="E40" s="31">
        <f>E41+E42</f>
        <v>-12393</v>
      </c>
      <c r="F40" s="31">
        <f aca="true" t="shared" si="13" ref="F40:M40">F41+F42</f>
        <v>-42219</v>
      </c>
      <c r="G40" s="31">
        <f t="shared" si="13"/>
        <v>-46851</v>
      </c>
      <c r="H40" s="31">
        <f t="shared" si="13"/>
        <v>-85953</v>
      </c>
      <c r="I40" s="31">
        <f t="shared" si="13"/>
        <v>-49566</v>
      </c>
      <c r="J40" s="31">
        <f t="shared" si="13"/>
        <v>-53931</v>
      </c>
      <c r="K40" s="31">
        <f t="shared" si="13"/>
        <v>-58212</v>
      </c>
      <c r="L40" s="31">
        <f t="shared" si="13"/>
        <v>-28275</v>
      </c>
      <c r="M40" s="31">
        <f t="shared" si="13"/>
        <v>-14865</v>
      </c>
      <c r="N40" s="30">
        <f aca="true" t="shared" si="14" ref="N40:N50">SUM(B40:M40)</f>
        <v>-599367</v>
      </c>
      <c r="P40" s="42"/>
    </row>
    <row r="41" spans="1:16" ht="18.75" customHeight="1">
      <c r="A41" s="13" t="s">
        <v>67</v>
      </c>
      <c r="B41" s="20">
        <f>ROUND(-B9*$D$3,2)</f>
        <v>-80931</v>
      </c>
      <c r="C41" s="20">
        <f>ROUND(-C9*$D$3,2)</f>
        <v>-69132</v>
      </c>
      <c r="D41" s="20">
        <f>ROUND(-D9*$D$3,2)</f>
        <v>-57039</v>
      </c>
      <c r="E41" s="20">
        <f>ROUND(-E9*$D$3,2)</f>
        <v>-12393</v>
      </c>
      <c r="F41" s="20">
        <f aca="true" t="shared" si="15" ref="F41:M41">ROUND(-F9*$D$3,2)</f>
        <v>-42219</v>
      </c>
      <c r="G41" s="20">
        <f t="shared" si="15"/>
        <v>-46851</v>
      </c>
      <c r="H41" s="20">
        <f t="shared" si="15"/>
        <v>-85953</v>
      </c>
      <c r="I41" s="20">
        <f t="shared" si="15"/>
        <v>-49566</v>
      </c>
      <c r="J41" s="20">
        <f t="shared" si="15"/>
        <v>-53931</v>
      </c>
      <c r="K41" s="20">
        <f t="shared" si="15"/>
        <v>-58212</v>
      </c>
      <c r="L41" s="20">
        <f t="shared" si="15"/>
        <v>-28275</v>
      </c>
      <c r="M41" s="20">
        <f t="shared" si="15"/>
        <v>-14865</v>
      </c>
      <c r="N41" s="56">
        <f t="shared" si="14"/>
        <v>-599367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6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  <c r="P44" s="68"/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340998.88</v>
      </c>
      <c r="C52" s="34">
        <f aca="true" t="shared" si="18" ref="C52:M52">+C37+C39</f>
        <v>214764.37</v>
      </c>
      <c r="D52" s="34">
        <f t="shared" si="18"/>
        <v>237773.95</v>
      </c>
      <c r="E52" s="34">
        <f t="shared" si="18"/>
        <v>66399.28</v>
      </c>
      <c r="F52" s="34">
        <f t="shared" si="18"/>
        <v>233241.91999999998</v>
      </c>
      <c r="G52" s="34">
        <f t="shared" si="18"/>
        <v>157488.2</v>
      </c>
      <c r="H52" s="34">
        <f t="shared" si="18"/>
        <v>269760.83</v>
      </c>
      <c r="I52" s="34">
        <f t="shared" si="18"/>
        <v>302879.33</v>
      </c>
      <c r="J52" s="34">
        <f t="shared" si="18"/>
        <v>232045.93</v>
      </c>
      <c r="K52" s="34">
        <f t="shared" si="18"/>
        <v>342590.38</v>
      </c>
      <c r="L52" s="34">
        <f t="shared" si="18"/>
        <v>127116.5</v>
      </c>
      <c r="M52" s="34">
        <f t="shared" si="18"/>
        <v>65544.79</v>
      </c>
      <c r="N52" s="34">
        <f>SUM(B52:M52)</f>
        <v>2590604.36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2590604.35</v>
      </c>
      <c r="P55" s="42"/>
    </row>
    <row r="56" spans="1:14" ht="18.75" customHeight="1">
      <c r="A56" s="17" t="s">
        <v>80</v>
      </c>
      <c r="B56" s="44">
        <v>72348.01</v>
      </c>
      <c r="C56" s="44">
        <v>62948.96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135296.97</v>
      </c>
    </row>
    <row r="57" spans="1:14" ht="18.75" customHeight="1">
      <c r="A57" s="17" t="s">
        <v>81</v>
      </c>
      <c r="B57" s="44">
        <v>268650.86</v>
      </c>
      <c r="C57" s="44">
        <v>151815.41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420466.27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237773.95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237773.95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66399.28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66399.28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233241.92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233241.92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157488.2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157488.2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214332.01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214332.01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55428.82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55428.82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302879.33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302879.33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232045.93</v>
      </c>
      <c r="K65" s="43">
        <v>0</v>
      </c>
      <c r="L65" s="43">
        <v>0</v>
      </c>
      <c r="M65" s="43">
        <v>0</v>
      </c>
      <c r="N65" s="34">
        <f t="shared" si="19"/>
        <v>232045.93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342590.38</v>
      </c>
      <c r="L66" s="43">
        <v>0</v>
      </c>
      <c r="M66" s="43">
        <v>0</v>
      </c>
      <c r="N66" s="31">
        <f t="shared" si="19"/>
        <v>342590.38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127116.5</v>
      </c>
      <c r="M67" s="43">
        <v>0</v>
      </c>
      <c r="N67" s="34">
        <f t="shared" si="19"/>
        <v>127116.5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65544.79</v>
      </c>
      <c r="N68" s="31">
        <f t="shared" si="19"/>
        <v>65544.79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1.9388832279095876</v>
      </c>
      <c r="C73" s="54">
        <v>1.938481048067509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1.6939999795976661</v>
      </c>
      <c r="C74" s="54">
        <v>1.5945999984112738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1.5791999892867665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1.9565999503352374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1.8176000316722973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1.4483000092140423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1.701571770628684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1.6205998721042971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1.6419000079196113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1.8491999948269955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1.7679000136737963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2.0998000081077794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2.0890000519588483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2014-09-17T20:04:52Z</dcterms:modified>
  <cp:category/>
  <cp:version/>
  <cp:contentType/>
  <cp:contentStatus/>
</cp:coreProperties>
</file>