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<sst xmlns="http://schemas.openxmlformats.org/spreadsheetml/2006/main" count="127" uniqueCount="127">
  <si>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</si>
  <si>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</si>
  <si>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</si>
  <si>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</si>
  <si>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</si>
  <si>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</si>
  <si>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</si>
  <si>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</si>
  <si>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</si>
  <si>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</si>
  <si>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</si>
  <si>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</si>
  <si>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</si>
  <si>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</si>
  <si>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</si>
  <si>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</si>
  <si>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</si>
  <si>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</si>
  <si>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</si>
  <si>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</si>
  <si>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</si>
  <si>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</si>
  <si>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</si>
  <si>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</si>
  <si>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</si>
  <si>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</si>
  <si>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</si>
  <si>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</si>
  <si>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</si>
  <si>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</si>
  <si>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</si>
  <si>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</si>
  <si>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</si>
  <si>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</si>
  <si>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</si>
  <si>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</si>
  <si>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</si>
  <si>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</si>
  <si>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</si>
  <si>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</si>
  <si>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</si>
  <si>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</si>
  <si>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</si>
  <si>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</si>
  <si>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</si>
  <si>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</si>
  <si>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</si>
  <si>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</si>
  <si>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</si>
  <si>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</si>
  <si>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</si>
  <si>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</si>
  <si>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</si>
  <si>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</si>
  <si>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</si>
  <si>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</si>
  <si>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</si>
  <si>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</si>
  <si>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</si>
  <si>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</si>
  <si>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</si>
  <si>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</si>
  <si>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</si>
  <si>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</si>
  <si>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</si>
  <si>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</si>
  <si>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</si>
  <si>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</si>
  <si>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</si>
  <si>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</si>
  <si>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</si>
  <si>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</si>
  <si>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</si>
  <si>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</si>
  <si>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</si>
  <si>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</si>
  <si>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</si>
  <si>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</si>
  <si>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</si>
  <si>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</si>
  <si>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</si>
  <si>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</si>
  <si>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</si>
  <si>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</si>
  <si>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</si>
  <si>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</si>
  <si>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</si>
  <si>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</si>
  <si>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</si>
  <si>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</si>
  <si>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</si>
  <si>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</si>
  <si>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</si>
  <si>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</si>
  <si>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</si>
  <si>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</si>
  <si>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</si>
  <si>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</si>
  <si>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</si>
  <si>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</si>
  <si>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</si>
  <si>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</si>
  <si>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</si>
  <si>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</si>
  <si>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</si>
  <si>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</si>
  <si>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</si>
  <si>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</si>
  <si>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</si>
  <si>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</si>
  <si>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</si>
  <si>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</si>
  <si>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</si>
  <si>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</si>
  <si>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</si>
  <si>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</si>
  <si>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</si>
  <si>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</si>
  <si>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</si>
  <si>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</si>
  <si>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</si>
  <si>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</si>
  <si>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</si>
  <si>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</si>
  <si>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</si>
  <si>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10/09/14 - VENCIMENTO 17/09/14</t>
  </si>
  <si>
    <t>6.3. Revisão de Remuneração pelo Transporte Coletivo  (1)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</si>
</sst>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623709</v>
      </c>
      <c r="C7" s="9">
        <f t="shared" si="0"/>
        <v>835652</v>
      </c>
      <c r="D7" s="9">
        <f t="shared" si="0"/>
        <v>859533</v>
      </c>
      <c r="E7" s="9">
        <f t="shared" si="0"/>
        <v>568221</v>
      </c>
      <c r="F7" s="9">
        <f t="shared" si="0"/>
        <v>780164</v>
      </c>
      <c r="G7" s="9">
        <f t="shared" si="0"/>
        <v>1252158</v>
      </c>
      <c r="H7" s="9">
        <f t="shared" si="0"/>
        <v>587497</v>
      </c>
      <c r="I7" s="9">
        <f t="shared" si="0"/>
        <v>127452</v>
      </c>
      <c r="J7" s="9">
        <f t="shared" si="0"/>
        <v>320833</v>
      </c>
      <c r="K7" s="9">
        <f t="shared" si="0"/>
        <v>5955219</v>
      </c>
      <c r="L7" s="53"/>
    </row>
    <row r="8" spans="1:11" ht="17.25" customHeight="1">
      <c r="A8" s="10" t="s">
        <v>120</v>
      </c>
      <c r="B8" s="11">
        <f>B9+B12+B16</f>
        <v>372564</v>
      </c>
      <c r="C8" s="11">
        <f aca="true" t="shared" si="1" ref="C8:J8">C9+C12+C16</f>
        <v>508478</v>
      </c>
      <c r="D8" s="11">
        <f t="shared" si="1"/>
        <v>488450</v>
      </c>
      <c r="E8" s="11">
        <f t="shared" si="1"/>
        <v>338357</v>
      </c>
      <c r="F8" s="11">
        <f t="shared" si="1"/>
        <v>439017</v>
      </c>
      <c r="G8" s="11">
        <f t="shared" si="1"/>
        <v>686319</v>
      </c>
      <c r="H8" s="11">
        <f t="shared" si="1"/>
        <v>364365</v>
      </c>
      <c r="I8" s="11">
        <f t="shared" si="1"/>
        <v>68634</v>
      </c>
      <c r="J8" s="11">
        <f t="shared" si="1"/>
        <v>180174</v>
      </c>
      <c r="K8" s="11">
        <f>SUM(B8:J8)</f>
        <v>3446358</v>
      </c>
    </row>
    <row r="9" spans="1:11" ht="17.25" customHeight="1">
      <c r="A9" s="15" t="s">
        <v>17</v>
      </c>
      <c r="B9" s="13">
        <f>+B10+B11</f>
        <v>48623</v>
      </c>
      <c r="C9" s="13">
        <f aca="true" t="shared" si="2" ref="C9:J9">+C10+C11</f>
        <v>68604</v>
      </c>
      <c r="D9" s="13">
        <f t="shared" si="2"/>
        <v>60452</v>
      </c>
      <c r="E9" s="13">
        <f t="shared" si="2"/>
        <v>42797</v>
      </c>
      <c r="F9" s="13">
        <f t="shared" si="2"/>
        <v>49323</v>
      </c>
      <c r="G9" s="13">
        <f t="shared" si="2"/>
        <v>60510</v>
      </c>
      <c r="H9" s="13">
        <f t="shared" si="2"/>
        <v>58813</v>
      </c>
      <c r="I9" s="13">
        <f t="shared" si="2"/>
        <v>10491</v>
      </c>
      <c r="J9" s="13">
        <f t="shared" si="2"/>
        <v>19782</v>
      </c>
      <c r="K9" s="11">
        <f>SUM(B9:J9)</f>
        <v>419395</v>
      </c>
    </row>
    <row r="10" spans="1:11" ht="17.25" customHeight="1">
      <c r="A10" s="30" t="s">
        <v>18</v>
      </c>
      <c r="B10" s="13">
        <v>48623</v>
      </c>
      <c r="C10" s="13">
        <v>68604</v>
      </c>
      <c r="D10" s="13">
        <v>60452</v>
      </c>
      <c r="E10" s="13">
        <v>42797</v>
      </c>
      <c r="F10" s="13">
        <v>49323</v>
      </c>
      <c r="G10" s="13">
        <v>60510</v>
      </c>
      <c r="H10" s="13">
        <v>58813</v>
      </c>
      <c r="I10" s="13">
        <v>10491</v>
      </c>
      <c r="J10" s="13">
        <v>19782</v>
      </c>
      <c r="K10" s="11">
        <f>SUM(B10:J10)</f>
        <v>419395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312488</v>
      </c>
      <c r="C12" s="17">
        <f t="shared" si="3"/>
        <v>423422</v>
      </c>
      <c r="D12" s="17">
        <f t="shared" si="3"/>
        <v>413456</v>
      </c>
      <c r="E12" s="17">
        <f t="shared" si="3"/>
        <v>285713</v>
      </c>
      <c r="F12" s="17">
        <f t="shared" si="3"/>
        <v>376111</v>
      </c>
      <c r="G12" s="17">
        <f t="shared" si="3"/>
        <v>604063</v>
      </c>
      <c r="H12" s="17">
        <f t="shared" si="3"/>
        <v>295436</v>
      </c>
      <c r="I12" s="17">
        <f t="shared" si="3"/>
        <v>55645</v>
      </c>
      <c r="J12" s="17">
        <f t="shared" si="3"/>
        <v>154995</v>
      </c>
      <c r="K12" s="11">
        <f aca="true" t="shared" si="4" ref="K12:K27">SUM(B12:J12)</f>
        <v>2921329</v>
      </c>
    </row>
    <row r="13" spans="1:13" ht="17.25" customHeight="1">
      <c r="A13" s="14" t="s">
        <v>20</v>
      </c>
      <c r="B13" s="13">
        <v>132364</v>
      </c>
      <c r="C13" s="13">
        <v>190304</v>
      </c>
      <c r="D13" s="13">
        <v>193643</v>
      </c>
      <c r="E13" s="13">
        <v>131778</v>
      </c>
      <c r="F13" s="13">
        <v>171012</v>
      </c>
      <c r="G13" s="13">
        <v>265626</v>
      </c>
      <c r="H13" s="13">
        <v>126311</v>
      </c>
      <c r="I13" s="13">
        <v>27154</v>
      </c>
      <c r="J13" s="13">
        <v>72313</v>
      </c>
      <c r="K13" s="11">
        <f t="shared" si="4"/>
        <v>1310505</v>
      </c>
      <c r="L13" s="53"/>
      <c r="M13" s="54"/>
    </row>
    <row r="14" spans="1:12" ht="17.25" customHeight="1">
      <c r="A14" s="14" t="s">
        <v>21</v>
      </c>
      <c r="B14" s="13">
        <v>139876</v>
      </c>
      <c r="C14" s="13">
        <v>174398</v>
      </c>
      <c r="D14" s="13">
        <v>165892</v>
      </c>
      <c r="E14" s="13">
        <v>119368</v>
      </c>
      <c r="F14" s="13">
        <v>159448</v>
      </c>
      <c r="G14" s="13">
        <v>277432</v>
      </c>
      <c r="H14" s="13">
        <v>131303</v>
      </c>
      <c r="I14" s="13">
        <v>20238</v>
      </c>
      <c r="J14" s="13">
        <v>62628</v>
      </c>
      <c r="K14" s="11">
        <f t="shared" si="4"/>
        <v>1250583</v>
      </c>
      <c r="L14" s="53"/>
    </row>
    <row r="15" spans="1:11" ht="17.25" customHeight="1">
      <c r="A15" s="14" t="s">
        <v>22</v>
      </c>
      <c r="B15" s="13">
        <v>40248</v>
      </c>
      <c r="C15" s="13">
        <v>58720</v>
      </c>
      <c r="D15" s="13">
        <v>53921</v>
      </c>
      <c r="E15" s="13">
        <v>34567</v>
      </c>
      <c r="F15" s="13">
        <v>45651</v>
      </c>
      <c r="G15" s="13">
        <v>61005</v>
      </c>
      <c r="H15" s="13">
        <v>37822</v>
      </c>
      <c r="I15" s="13">
        <v>8253</v>
      </c>
      <c r="J15" s="13">
        <v>20054</v>
      </c>
      <c r="K15" s="11">
        <f t="shared" si="4"/>
        <v>360241</v>
      </c>
    </row>
    <row r="16" spans="1:11" ht="17.25" customHeight="1">
      <c r="A16" s="15" t="s">
        <v>116</v>
      </c>
      <c r="B16" s="13">
        <f>B17+B18+B19</f>
        <v>11453</v>
      </c>
      <c r="C16" s="13">
        <f aca="true" t="shared" si="5" ref="C16:J16">C17+C18+C19</f>
        <v>16452</v>
      </c>
      <c r="D16" s="13">
        <f t="shared" si="5"/>
        <v>14542</v>
      </c>
      <c r="E16" s="13">
        <f t="shared" si="5"/>
        <v>9847</v>
      </c>
      <c r="F16" s="13">
        <f t="shared" si="5"/>
        <v>13583</v>
      </c>
      <c r="G16" s="13">
        <f t="shared" si="5"/>
        <v>21746</v>
      </c>
      <c r="H16" s="13">
        <f t="shared" si="5"/>
        <v>10116</v>
      </c>
      <c r="I16" s="13">
        <f t="shared" si="5"/>
        <v>2498</v>
      </c>
      <c r="J16" s="13">
        <f t="shared" si="5"/>
        <v>5397</v>
      </c>
      <c r="K16" s="11">
        <f t="shared" si="4"/>
        <v>105634</v>
      </c>
    </row>
    <row r="17" spans="1:11" ht="17.25" customHeight="1">
      <c r="A17" s="14" t="s">
        <v>117</v>
      </c>
      <c r="B17" s="13">
        <v>4299</v>
      </c>
      <c r="C17" s="13">
        <v>6496</v>
      </c>
      <c r="D17" s="13">
        <v>5485</v>
      </c>
      <c r="E17" s="13">
        <v>4128</v>
      </c>
      <c r="F17" s="13">
        <v>5587</v>
      </c>
      <c r="G17" s="13">
        <v>9493</v>
      </c>
      <c r="H17" s="13">
        <v>4662</v>
      </c>
      <c r="I17" s="13">
        <v>1014</v>
      </c>
      <c r="J17" s="13">
        <v>2160</v>
      </c>
      <c r="K17" s="11">
        <f t="shared" si="4"/>
        <v>43324</v>
      </c>
    </row>
    <row r="18" spans="1:11" ht="17.25" customHeight="1">
      <c r="A18" s="14" t="s">
        <v>118</v>
      </c>
      <c r="B18" s="13">
        <v>285</v>
      </c>
      <c r="C18" s="13">
        <v>426</v>
      </c>
      <c r="D18" s="13">
        <v>469</v>
      </c>
      <c r="E18" s="13">
        <v>342</v>
      </c>
      <c r="F18" s="13">
        <v>421</v>
      </c>
      <c r="G18" s="13">
        <v>801</v>
      </c>
      <c r="H18" s="13">
        <v>357</v>
      </c>
      <c r="I18" s="13">
        <v>81</v>
      </c>
      <c r="J18" s="13">
        <v>185</v>
      </c>
      <c r="K18" s="11">
        <f t="shared" si="4"/>
        <v>3367</v>
      </c>
    </row>
    <row r="19" spans="1:11" ht="17.25" customHeight="1">
      <c r="A19" s="14" t="s">
        <v>119</v>
      </c>
      <c r="B19" s="13">
        <v>6869</v>
      </c>
      <c r="C19" s="13">
        <v>9530</v>
      </c>
      <c r="D19" s="13">
        <v>8588</v>
      </c>
      <c r="E19" s="13">
        <v>5377</v>
      </c>
      <c r="F19" s="13">
        <v>7575</v>
      </c>
      <c r="G19" s="13">
        <v>11452</v>
      </c>
      <c r="H19" s="13">
        <v>5097</v>
      </c>
      <c r="I19" s="13">
        <v>1403</v>
      </c>
      <c r="J19" s="13">
        <v>3052</v>
      </c>
      <c r="K19" s="11">
        <f t="shared" si="4"/>
        <v>58943</v>
      </c>
    </row>
    <row r="20" spans="1:11" ht="17.25" customHeight="1">
      <c r="A20" s="16" t="s">
        <v>23</v>
      </c>
      <c r="B20" s="11">
        <f>+B21+B22+B23</f>
        <v>199254</v>
      </c>
      <c r="C20" s="11">
        <f aca="true" t="shared" si="6" ref="C20:J20">+C21+C22+C23</f>
        <v>245450</v>
      </c>
      <c r="D20" s="11">
        <f t="shared" si="6"/>
        <v>273273</v>
      </c>
      <c r="E20" s="11">
        <f t="shared" si="6"/>
        <v>172527</v>
      </c>
      <c r="F20" s="11">
        <f t="shared" si="6"/>
        <v>270711</v>
      </c>
      <c r="G20" s="11">
        <f t="shared" si="6"/>
        <v>483999</v>
      </c>
      <c r="H20" s="11">
        <f t="shared" si="6"/>
        <v>175386</v>
      </c>
      <c r="I20" s="11">
        <f t="shared" si="6"/>
        <v>42011</v>
      </c>
      <c r="J20" s="11">
        <f t="shared" si="6"/>
        <v>98726</v>
      </c>
      <c r="K20" s="11">
        <f t="shared" si="4"/>
        <v>1961337</v>
      </c>
    </row>
    <row r="21" spans="1:12" ht="17.25" customHeight="1">
      <c r="A21" s="12" t="s">
        <v>24</v>
      </c>
      <c r="B21" s="13">
        <v>96829</v>
      </c>
      <c r="C21" s="13">
        <v>129916</v>
      </c>
      <c r="D21" s="13">
        <v>146275</v>
      </c>
      <c r="E21" s="13">
        <v>92235</v>
      </c>
      <c r="F21" s="13">
        <v>141214</v>
      </c>
      <c r="G21" s="13">
        <v>238055</v>
      </c>
      <c r="H21" s="13">
        <v>91392</v>
      </c>
      <c r="I21" s="13">
        <v>23559</v>
      </c>
      <c r="J21" s="13">
        <v>51980</v>
      </c>
      <c r="K21" s="11">
        <f t="shared" si="4"/>
        <v>1011455</v>
      </c>
      <c r="L21" s="53"/>
    </row>
    <row r="22" spans="1:12" ht="17.25" customHeight="1">
      <c r="A22" s="12" t="s">
        <v>25</v>
      </c>
      <c r="B22" s="13">
        <v>81436</v>
      </c>
      <c r="C22" s="13">
        <v>89625</v>
      </c>
      <c r="D22" s="13">
        <v>97737</v>
      </c>
      <c r="E22" s="13">
        <v>64427</v>
      </c>
      <c r="F22" s="13">
        <v>103502</v>
      </c>
      <c r="G22" s="13">
        <v>205965</v>
      </c>
      <c r="H22" s="13">
        <v>67097</v>
      </c>
      <c r="I22" s="13">
        <v>13856</v>
      </c>
      <c r="J22" s="13">
        <v>35764</v>
      </c>
      <c r="K22" s="11">
        <f t="shared" si="4"/>
        <v>759409</v>
      </c>
      <c r="L22" s="53"/>
    </row>
    <row r="23" spans="1:11" ht="17.25" customHeight="1">
      <c r="A23" s="12" t="s">
        <v>26</v>
      </c>
      <c r="B23" s="13">
        <v>20989</v>
      </c>
      <c r="C23" s="13">
        <v>25909</v>
      </c>
      <c r="D23" s="13">
        <v>29261</v>
      </c>
      <c r="E23" s="13">
        <v>15865</v>
      </c>
      <c r="F23" s="13">
        <v>25995</v>
      </c>
      <c r="G23" s="13">
        <v>39979</v>
      </c>
      <c r="H23" s="13">
        <v>16897</v>
      </c>
      <c r="I23" s="13">
        <v>4596</v>
      </c>
      <c r="J23" s="13">
        <v>10982</v>
      </c>
      <c r="K23" s="11">
        <f t="shared" si="4"/>
        <v>190473</v>
      </c>
    </row>
    <row r="24" spans="1:11" ht="17.25" customHeight="1">
      <c r="A24" s="16" t="s">
        <v>27</v>
      </c>
      <c r="B24" s="13">
        <v>51891</v>
      </c>
      <c r="C24" s="13">
        <v>81724</v>
      </c>
      <c r="D24" s="13">
        <v>97810</v>
      </c>
      <c r="E24" s="13">
        <v>57337</v>
      </c>
      <c r="F24" s="13">
        <v>70436</v>
      </c>
      <c r="G24" s="13">
        <v>81840</v>
      </c>
      <c r="H24" s="13">
        <v>40544</v>
      </c>
      <c r="I24" s="13">
        <v>16807</v>
      </c>
      <c r="J24" s="13">
        <v>41933</v>
      </c>
      <c r="K24" s="11">
        <f t="shared" si="4"/>
        <v>540322</v>
      </c>
    </row>
    <row r="25" spans="1:12" ht="17.25" customHeight="1">
      <c r="A25" s="12" t="s">
        <v>28</v>
      </c>
      <c r="B25" s="13">
        <v>33210</v>
      </c>
      <c r="C25" s="13">
        <v>52303</v>
      </c>
      <c r="D25" s="13">
        <v>62598</v>
      </c>
      <c r="E25" s="13">
        <v>36696</v>
      </c>
      <c r="F25" s="13">
        <v>45079</v>
      </c>
      <c r="G25" s="13">
        <v>52378</v>
      </c>
      <c r="H25" s="13">
        <v>25948</v>
      </c>
      <c r="I25" s="13">
        <v>10756</v>
      </c>
      <c r="J25" s="13">
        <v>26837</v>
      </c>
      <c r="K25" s="11">
        <f t="shared" si="4"/>
        <v>345805</v>
      </c>
      <c r="L25" s="53"/>
    </row>
    <row r="26" spans="1:12" ht="17.25" customHeight="1">
      <c r="A26" s="12" t="s">
        <v>29</v>
      </c>
      <c r="B26" s="13">
        <v>18681</v>
      </c>
      <c r="C26" s="13">
        <v>29421</v>
      </c>
      <c r="D26" s="13">
        <v>35212</v>
      </c>
      <c r="E26" s="13">
        <v>20641</v>
      </c>
      <c r="F26" s="13">
        <v>25357</v>
      </c>
      <c r="G26" s="13">
        <v>29462</v>
      </c>
      <c r="H26" s="13">
        <v>14596</v>
      </c>
      <c r="I26" s="13">
        <v>6051</v>
      </c>
      <c r="J26" s="13">
        <v>15096</v>
      </c>
      <c r="K26" s="11">
        <f t="shared" si="4"/>
        <v>194517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7202</v>
      </c>
      <c r="I27" s="11">
        <v>0</v>
      </c>
      <c r="J27" s="11">
        <v>0</v>
      </c>
      <c r="K27" s="11">
        <f t="shared" si="4"/>
        <v>7202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10532.87</v>
      </c>
      <c r="I35" s="19">
        <v>0</v>
      </c>
      <c r="J35" s="19">
        <v>0</v>
      </c>
      <c r="K35" s="23">
        <f>SUM(B35:J35)</f>
        <v>10532.87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1522585.92</v>
      </c>
      <c r="C47" s="22">
        <f aca="true" t="shared" si="9" ref="C47:H47">+C48+C56</f>
        <v>2323236.7700000005</v>
      </c>
      <c r="D47" s="22">
        <f t="shared" si="9"/>
        <v>2711237.13</v>
      </c>
      <c r="E47" s="22">
        <f t="shared" si="9"/>
        <v>1519232.61</v>
      </c>
      <c r="F47" s="22">
        <f t="shared" si="9"/>
        <v>2017220.3699999999</v>
      </c>
      <c r="G47" s="22">
        <f t="shared" si="9"/>
        <v>2784631.2600000002</v>
      </c>
      <c r="H47" s="22">
        <f t="shared" si="9"/>
        <v>1511335.32</v>
      </c>
      <c r="I47" s="22">
        <f>+I48+I56</f>
        <v>571074.18</v>
      </c>
      <c r="J47" s="22">
        <f>+J48+J56</f>
        <v>865580.4500000001</v>
      </c>
      <c r="K47" s="22">
        <f>SUM(B47:J47)</f>
        <v>15826134.01</v>
      </c>
    </row>
    <row r="48" spans="1:11" ht="17.25" customHeight="1">
      <c r="A48" s="16" t="s">
        <v>48</v>
      </c>
      <c r="B48" s="23">
        <f>SUM(B49:B55)</f>
        <v>1505446.41</v>
      </c>
      <c r="C48" s="23">
        <f aca="true" t="shared" si="10" ref="C48:H48">SUM(C49:C55)</f>
        <v>2300638.5300000003</v>
      </c>
      <c r="D48" s="23">
        <f t="shared" si="10"/>
        <v>2688361.36</v>
      </c>
      <c r="E48" s="23">
        <f t="shared" si="10"/>
        <v>1497830.56</v>
      </c>
      <c r="F48" s="23">
        <f t="shared" si="10"/>
        <v>1996439.68</v>
      </c>
      <c r="G48" s="23">
        <f t="shared" si="10"/>
        <v>2756500.62</v>
      </c>
      <c r="H48" s="23">
        <f t="shared" si="10"/>
        <v>1493492.8</v>
      </c>
      <c r="I48" s="23">
        <f>SUM(I49:I55)</f>
        <v>571074.18</v>
      </c>
      <c r="J48" s="23">
        <f>SUM(J49:J55)</f>
        <v>852357.03</v>
      </c>
      <c r="K48" s="23">
        <f aca="true" t="shared" si="11" ref="K48:K56">SUM(B48:J48)</f>
        <v>15662141.17</v>
      </c>
    </row>
    <row r="49" spans="1:11" ht="17.25" customHeight="1">
      <c r="A49" s="35" t="s">
        <v>49</v>
      </c>
      <c r="B49" s="23">
        <f aca="true" t="shared" si="12" ref="B49:H49">ROUND(B30*B7,2)</f>
        <v>1505446.41</v>
      </c>
      <c r="C49" s="23">
        <f t="shared" si="12"/>
        <v>2295536.04</v>
      </c>
      <c r="D49" s="23">
        <f t="shared" si="12"/>
        <v>2688361.36</v>
      </c>
      <c r="E49" s="23">
        <f t="shared" si="12"/>
        <v>1497830.56</v>
      </c>
      <c r="F49" s="23">
        <f t="shared" si="12"/>
        <v>1996439.68</v>
      </c>
      <c r="G49" s="23">
        <f t="shared" si="12"/>
        <v>2756500.62</v>
      </c>
      <c r="H49" s="23">
        <f t="shared" si="12"/>
        <v>1482959.93</v>
      </c>
      <c r="I49" s="23">
        <f>ROUND(I30*I7,2)</f>
        <v>571074.18</v>
      </c>
      <c r="J49" s="23">
        <f>ROUND(J30*J7,2)</f>
        <v>852357.03</v>
      </c>
      <c r="K49" s="23">
        <f t="shared" si="11"/>
        <v>15646505.81</v>
      </c>
    </row>
    <row r="50" spans="1:11" ht="17.25" customHeight="1">
      <c r="A50" s="35" t="s">
        <v>50</v>
      </c>
      <c r="B50" s="19">
        <v>0</v>
      </c>
      <c r="C50" s="23">
        <f>ROUND(C31*C7,2)</f>
        <v>5102.49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5102.49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10532.87</v>
      </c>
      <c r="I53" s="32">
        <f>+I35</f>
        <v>0</v>
      </c>
      <c r="J53" s="32">
        <f>+J35</f>
        <v>0</v>
      </c>
      <c r="K53" s="23">
        <f t="shared" si="11"/>
        <v>10532.87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17842.52</v>
      </c>
      <c r="I56" s="19">
        <v>0</v>
      </c>
      <c r="J56" s="37">
        <v>13223.42</v>
      </c>
      <c r="K56" s="37">
        <f t="shared" si="11"/>
        <v>163992.84000000003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210062.1</v>
      </c>
      <c r="C60" s="36">
        <f t="shared" si="13"/>
        <v>-233434.47999999998</v>
      </c>
      <c r="D60" s="36">
        <f t="shared" si="13"/>
        <v>-233686.03</v>
      </c>
      <c r="E60" s="36">
        <f t="shared" si="13"/>
        <v>-264064.22</v>
      </c>
      <c r="F60" s="36">
        <f t="shared" si="13"/>
        <v>83564.49000000002</v>
      </c>
      <c r="G60" s="36">
        <f t="shared" si="13"/>
        <v>-283630.24</v>
      </c>
      <c r="H60" s="36">
        <f t="shared" si="13"/>
        <v>-150967.87</v>
      </c>
      <c r="I60" s="36">
        <f t="shared" si="13"/>
        <v>-75390.57</v>
      </c>
      <c r="J60" s="36">
        <f t="shared" si="13"/>
        <v>534530.19</v>
      </c>
      <c r="K60" s="36">
        <f>SUM(B60:J60)</f>
        <v>-413016.6299999999</v>
      </c>
    </row>
    <row r="61" spans="1:11" ht="18.75" customHeight="1">
      <c r="A61" s="16" t="s">
        <v>82</v>
      </c>
      <c r="B61" s="36">
        <f aca="true" t="shared" si="14" ref="B61:J61">B62+B63+B64+B65+B66+B67</f>
        <v>-229170.16</v>
      </c>
      <c r="C61" s="36">
        <f t="shared" si="14"/>
        <v>-213720.52</v>
      </c>
      <c r="D61" s="36">
        <f t="shared" si="14"/>
        <v>-214082.52</v>
      </c>
      <c r="E61" s="36">
        <f t="shared" si="14"/>
        <v>-238493.78</v>
      </c>
      <c r="F61" s="36">
        <f t="shared" si="14"/>
        <v>-239010.34</v>
      </c>
      <c r="G61" s="36">
        <f t="shared" si="14"/>
        <v>-256471.25</v>
      </c>
      <c r="H61" s="36">
        <f t="shared" si="14"/>
        <v>-176439</v>
      </c>
      <c r="I61" s="36">
        <f t="shared" si="14"/>
        <v>-31473</v>
      </c>
      <c r="J61" s="36">
        <f t="shared" si="14"/>
        <v>-59346</v>
      </c>
      <c r="K61" s="36">
        <f aca="true" t="shared" si="15" ref="K61:K94">SUM(B61:J61)</f>
        <v>-1658206.57</v>
      </c>
    </row>
    <row r="62" spans="1:11" ht="18.75" customHeight="1">
      <c r="A62" s="12" t="s">
        <v>83</v>
      </c>
      <c r="B62" s="36">
        <f>-ROUND(B9*$D$3,2)</f>
        <v>-145869</v>
      </c>
      <c r="C62" s="36">
        <f aca="true" t="shared" si="16" ref="C62:J62">-ROUND(C9*$D$3,2)</f>
        <v>-205812</v>
      </c>
      <c r="D62" s="36">
        <f t="shared" si="16"/>
        <v>-181356</v>
      </c>
      <c r="E62" s="36">
        <f t="shared" si="16"/>
        <v>-128391</v>
      </c>
      <c r="F62" s="36">
        <f t="shared" si="16"/>
        <v>-147969</v>
      </c>
      <c r="G62" s="36">
        <f t="shared" si="16"/>
        <v>-181530</v>
      </c>
      <c r="H62" s="36">
        <f t="shared" si="16"/>
        <v>-176439</v>
      </c>
      <c r="I62" s="36">
        <f t="shared" si="16"/>
        <v>-31473</v>
      </c>
      <c r="J62" s="36">
        <f t="shared" si="16"/>
        <v>-59346</v>
      </c>
      <c r="K62" s="36">
        <f t="shared" si="15"/>
        <v>-1258185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-774</v>
      </c>
      <c r="C64" s="36">
        <v>-129</v>
      </c>
      <c r="D64" s="36">
        <v>-330</v>
      </c>
      <c r="E64" s="36">
        <v>-639</v>
      </c>
      <c r="F64" s="36">
        <v>-558</v>
      </c>
      <c r="G64" s="36">
        <v>-393</v>
      </c>
      <c r="H64" s="19">
        <v>0</v>
      </c>
      <c r="I64" s="19">
        <v>0</v>
      </c>
      <c r="J64" s="19">
        <v>0</v>
      </c>
      <c r="K64" s="36">
        <f t="shared" si="15"/>
        <v>-2823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-82471.16</v>
      </c>
      <c r="C66" s="48">
        <v>-7779.52</v>
      </c>
      <c r="D66" s="48">
        <v>-32396.52</v>
      </c>
      <c r="E66" s="48">
        <v>-109463.78</v>
      </c>
      <c r="F66" s="48">
        <v>-90483.34</v>
      </c>
      <c r="G66" s="48">
        <v>-74548.25</v>
      </c>
      <c r="H66" s="19">
        <v>0</v>
      </c>
      <c r="I66" s="19">
        <v>0</v>
      </c>
      <c r="J66" s="19">
        <v>0</v>
      </c>
      <c r="K66" s="36">
        <f t="shared" si="15"/>
        <v>-397142.57</v>
      </c>
    </row>
    <row r="67" spans="1:11" ht="18.75" customHeight="1">
      <c r="A67" s="12" t="s">
        <v>61</v>
      </c>
      <c r="B67" s="48">
        <v>-56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-56</v>
      </c>
    </row>
    <row r="68" spans="1:11" ht="18.75" customHeight="1">
      <c r="A68" s="12" t="s">
        <v>87</v>
      </c>
      <c r="B68" s="36">
        <f aca="true" t="shared" si="17" ref="B68:J68">SUM(B69:B92)</f>
        <v>-13467.74</v>
      </c>
      <c r="C68" s="36">
        <f t="shared" si="17"/>
        <v>-19713.960000000003</v>
      </c>
      <c r="D68" s="36">
        <f t="shared" si="17"/>
        <v>-19603.510000000002</v>
      </c>
      <c r="E68" s="36">
        <f t="shared" si="17"/>
        <v>-25570.44</v>
      </c>
      <c r="F68" s="36">
        <f t="shared" si="17"/>
        <v>-18204.18</v>
      </c>
      <c r="G68" s="36">
        <f t="shared" si="17"/>
        <v>-27158.99</v>
      </c>
      <c r="H68" s="36">
        <f t="shared" si="17"/>
        <v>-13289.62</v>
      </c>
      <c r="I68" s="36">
        <f t="shared" si="17"/>
        <v>-43917.57</v>
      </c>
      <c r="J68" s="36">
        <f t="shared" si="17"/>
        <v>594874.5499999999</v>
      </c>
      <c r="K68" s="36">
        <f t="shared" si="15"/>
        <v>413948.5399999999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49">
        <v>620000</v>
      </c>
      <c r="K81" s="49">
        <f t="shared" si="15"/>
        <v>620000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-12609.63</v>
      </c>
      <c r="F92" s="19">
        <v>0</v>
      </c>
      <c r="G92" s="19">
        <v>0</v>
      </c>
      <c r="H92" s="19">
        <v>0</v>
      </c>
      <c r="I92" s="49">
        <v>-7195.53</v>
      </c>
      <c r="J92" s="49">
        <v>-15493.89</v>
      </c>
      <c r="K92" s="49">
        <f t="shared" si="15"/>
        <v>-35299.05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452700</v>
      </c>
      <c r="C94" s="19">
        <v>0</v>
      </c>
      <c r="D94" s="19">
        <v>0</v>
      </c>
      <c r="E94" s="19">
        <v>0</v>
      </c>
      <c r="F94" s="49">
        <v>340779.01</v>
      </c>
      <c r="G94" s="19">
        <v>0</v>
      </c>
      <c r="H94" s="49">
        <v>38760.75</v>
      </c>
      <c r="I94" s="19">
        <v>0</v>
      </c>
      <c r="J94" s="19">
        <v>0</v>
      </c>
      <c r="K94" s="49">
        <f t="shared" si="15"/>
        <v>832239.76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1732648.02</v>
      </c>
      <c r="C97" s="24">
        <f t="shared" si="19"/>
        <v>2089802.2900000003</v>
      </c>
      <c r="D97" s="24">
        <f t="shared" si="19"/>
        <v>2477551.1</v>
      </c>
      <c r="E97" s="24">
        <f t="shared" si="19"/>
        <v>1255168.3900000001</v>
      </c>
      <c r="F97" s="24">
        <f t="shared" si="19"/>
        <v>2100784.86</v>
      </c>
      <c r="G97" s="24">
        <f t="shared" si="19"/>
        <v>2501001.02</v>
      </c>
      <c r="H97" s="24">
        <f t="shared" si="19"/>
        <v>1360367.45</v>
      </c>
      <c r="I97" s="24">
        <f>+I98+I99</f>
        <v>495683.61000000004</v>
      </c>
      <c r="J97" s="24">
        <f>+J98+J99</f>
        <v>1400110.6400000001</v>
      </c>
      <c r="K97" s="49">
        <f t="shared" si="18"/>
        <v>15413117.379999999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1715508.51</v>
      </c>
      <c r="C98" s="24">
        <f t="shared" si="20"/>
        <v>2067204.0500000003</v>
      </c>
      <c r="D98" s="24">
        <f t="shared" si="20"/>
        <v>2454675.33</v>
      </c>
      <c r="E98" s="24">
        <f t="shared" si="20"/>
        <v>1233766.34</v>
      </c>
      <c r="F98" s="24">
        <f t="shared" si="20"/>
        <v>2080004.17</v>
      </c>
      <c r="G98" s="24">
        <f t="shared" si="20"/>
        <v>2472870.38</v>
      </c>
      <c r="H98" s="24">
        <f t="shared" si="20"/>
        <v>1342524.93</v>
      </c>
      <c r="I98" s="24">
        <f t="shared" si="20"/>
        <v>495683.61000000004</v>
      </c>
      <c r="J98" s="24">
        <f t="shared" si="20"/>
        <v>1387885.58</v>
      </c>
      <c r="K98" s="49">
        <f t="shared" si="18"/>
        <v>15250122.9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17842.52</v>
      </c>
      <c r="I99" s="19">
        <f t="shared" si="21"/>
        <v>0</v>
      </c>
      <c r="J99" s="24">
        <f t="shared" si="21"/>
        <v>12225.06</v>
      </c>
      <c r="K99" s="49">
        <f t="shared" si="18"/>
        <v>162994.48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15413117.39</v>
      </c>
      <c r="L105" s="55"/>
    </row>
    <row r="106" spans="1:11" ht="18.75" customHeight="1">
      <c r="A106" s="26" t="s">
        <v>78</v>
      </c>
      <c r="B106" s="27">
        <v>158558.68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158558.68</v>
      </c>
    </row>
    <row r="107" spans="1:11" ht="18.75" customHeight="1">
      <c r="A107" s="26" t="s">
        <v>79</v>
      </c>
      <c r="B107" s="27">
        <v>1574089.35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1574089.35</v>
      </c>
    </row>
    <row r="108" spans="1:11" ht="18.75" customHeight="1">
      <c r="A108" s="26" t="s">
        <v>80</v>
      </c>
      <c r="B108" s="41">
        <v>0</v>
      </c>
      <c r="C108" s="27">
        <f>+C97</f>
        <v>2089802.2900000003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2089802.2900000003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2477551.1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2477551.1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1255168.3900000001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1255168.3900000001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393242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393242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931486.91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931486.91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776055.95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776055.95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719227.31</v>
      </c>
      <c r="H115" s="41">
        <v>0</v>
      </c>
      <c r="I115" s="41">
        <v>0</v>
      </c>
      <c r="J115" s="41">
        <v>0</v>
      </c>
      <c r="K115" s="42">
        <f t="shared" si="22"/>
        <v>719227.31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58172.69</v>
      </c>
      <c r="H116" s="41">
        <v>0</v>
      </c>
      <c r="I116" s="41">
        <v>0</v>
      </c>
      <c r="J116" s="41">
        <v>0</v>
      </c>
      <c r="K116" s="42">
        <f t="shared" si="22"/>
        <v>58172.69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403926.19</v>
      </c>
      <c r="H117" s="41">
        <v>0</v>
      </c>
      <c r="I117" s="41">
        <v>0</v>
      </c>
      <c r="J117" s="41">
        <v>0</v>
      </c>
      <c r="K117" s="42">
        <f t="shared" si="22"/>
        <v>403926.19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369343.83</v>
      </c>
      <c r="H118" s="41">
        <v>0</v>
      </c>
      <c r="I118" s="41">
        <v>0</v>
      </c>
      <c r="J118" s="41">
        <v>0</v>
      </c>
      <c r="K118" s="42">
        <f t="shared" si="22"/>
        <v>369343.83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950331</v>
      </c>
      <c r="H119" s="41">
        <v>0</v>
      </c>
      <c r="I119" s="41">
        <v>0</v>
      </c>
      <c r="J119" s="41">
        <v>0</v>
      </c>
      <c r="K119" s="42">
        <f t="shared" si="22"/>
        <v>950331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493412.72</v>
      </c>
      <c r="I120" s="41">
        <v>0</v>
      </c>
      <c r="J120" s="41">
        <v>0</v>
      </c>
      <c r="K120" s="42">
        <f t="shared" si="22"/>
        <v>493412.72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866954.73</v>
      </c>
      <c r="I121" s="41">
        <v>0</v>
      </c>
      <c r="J121" s="41">
        <v>0</v>
      </c>
      <c r="K121" s="42">
        <f t="shared" si="22"/>
        <v>866954.73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495683.61</v>
      </c>
      <c r="J122" s="41">
        <v>0</v>
      </c>
      <c r="K122" s="42">
        <f t="shared" si="22"/>
        <v>495683.61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1400110.64</v>
      </c>
      <c r="K123" s="45">
        <f t="shared" si="22"/>
        <v>1400110.64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2014-09-16T18:39:50Z</dcterms:modified>
  <cp:category/>
  <cp:version/>
  <cp:contentType/>
  <cp:contentStatus/>
</cp:coreProperties>
</file>