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<sst xmlns="http://schemas.openxmlformats.org/spreadsheetml/2006/main" count="127" uniqueCount="127">
  <si>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</si>
  <si>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</si>
  <si>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</si>
  <si>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</si>
  <si>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</si>
  <si>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</si>
  <si>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</si>
  <si>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</si>
  <si>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</si>
  <si>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</si>
  <si>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</si>
  <si>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</si>
  <si>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</si>
  <si>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</si>
  <si>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</si>
  <si>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</si>
  <si>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</si>
  <si>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</si>
  <si>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</si>
  <si>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</si>
  <si>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</si>
  <si>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</si>
  <si>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</si>
  <si>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</si>
  <si>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</si>
  <si>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</si>
  <si>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</si>
  <si>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</si>
  <si>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</si>
  <si>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</si>
  <si>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</si>
  <si>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</si>
  <si>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</si>
  <si>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</si>
  <si>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</si>
  <si>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</si>
  <si>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</si>
  <si>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</si>
  <si>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</si>
  <si>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</si>
  <si>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</si>
  <si>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</si>
  <si>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</si>
  <si>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</si>
  <si>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</si>
  <si>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</si>
  <si>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</si>
  <si>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</si>
  <si>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</si>
  <si>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</si>
  <si>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</si>
  <si>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</si>
  <si>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</si>
  <si>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</si>
  <si>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</si>
  <si>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</si>
  <si>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</si>
  <si>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</si>
  <si>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</si>
  <si>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</si>
  <si>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</si>
  <si>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</si>
  <si>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</si>
  <si>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</si>
  <si>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</si>
  <si>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</si>
  <si>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</si>
  <si>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</si>
  <si>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</si>
  <si>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</si>
  <si>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</si>
  <si>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</si>
  <si>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</si>
  <si>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</si>
  <si>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</si>
  <si>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</si>
  <si>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</si>
  <si>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</si>
  <si>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</si>
  <si>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</si>
  <si>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</si>
  <si>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</si>
  <si>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</si>
  <si>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</si>
  <si>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</si>
  <si>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</si>
  <si>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</si>
  <si>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</si>
  <si>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</si>
  <si>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</si>
  <si>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</si>
  <si>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</si>
  <si>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</si>
  <si>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</si>
  <si>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</si>
  <si>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</si>
  <si>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</si>
  <si>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</si>
  <si>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</si>
  <si>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</si>
  <si>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</si>
  <si>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</si>
  <si>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</si>
  <si>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</si>
  <si>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</si>
  <si>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</si>
  <si>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</si>
  <si>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</si>
  <si>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</si>
  <si>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</si>
  <si>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</si>
  <si>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</si>
  <si>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</si>
  <si>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</si>
  <si>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</si>
  <si>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</si>
  <si>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</si>
  <si>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</si>
  <si>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</si>
  <si>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</si>
  <si>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</si>
  <si>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</si>
  <si>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</si>
  <si>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</si>
  <si>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</si>
  <si>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</si>
  <si>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03/09/14 - VENCIMENTO 10/09/14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</si>
</sst>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606233</v>
      </c>
      <c r="C7" s="9">
        <f t="shared" si="0"/>
        <v>816546</v>
      </c>
      <c r="D7" s="9">
        <f t="shared" si="0"/>
        <v>832127</v>
      </c>
      <c r="E7" s="9">
        <f t="shared" si="0"/>
        <v>560354</v>
      </c>
      <c r="F7" s="9">
        <f t="shared" si="0"/>
        <v>769627</v>
      </c>
      <c r="G7" s="9">
        <f t="shared" si="0"/>
        <v>1229957</v>
      </c>
      <c r="H7" s="9">
        <f t="shared" si="0"/>
        <v>577103</v>
      </c>
      <c r="I7" s="9">
        <f t="shared" si="0"/>
        <v>128524</v>
      </c>
      <c r="J7" s="9">
        <f t="shared" si="0"/>
        <v>310403</v>
      </c>
      <c r="K7" s="9">
        <f t="shared" si="0"/>
        <v>5830874</v>
      </c>
      <c r="L7" s="53"/>
    </row>
    <row r="8" spans="1:11" ht="17.25" customHeight="1">
      <c r="A8" s="10" t="s">
        <v>121</v>
      </c>
      <c r="B8" s="11">
        <f>B9+B12+B16</f>
        <v>361946</v>
      </c>
      <c r="C8" s="11">
        <f aca="true" t="shared" si="1" ref="C8:J8">C9+C12+C16</f>
        <v>496057</v>
      </c>
      <c r="D8" s="11">
        <f t="shared" si="1"/>
        <v>472855</v>
      </c>
      <c r="E8" s="11">
        <f t="shared" si="1"/>
        <v>332915</v>
      </c>
      <c r="F8" s="11">
        <f t="shared" si="1"/>
        <v>432958</v>
      </c>
      <c r="G8" s="11">
        <f t="shared" si="1"/>
        <v>670882</v>
      </c>
      <c r="H8" s="11">
        <f t="shared" si="1"/>
        <v>359354</v>
      </c>
      <c r="I8" s="11">
        <f t="shared" si="1"/>
        <v>69166</v>
      </c>
      <c r="J8" s="11">
        <f t="shared" si="1"/>
        <v>173761</v>
      </c>
      <c r="K8" s="11">
        <f>SUM(B8:J8)</f>
        <v>3369894</v>
      </c>
    </row>
    <row r="9" spans="1:11" ht="17.25" customHeight="1">
      <c r="A9" s="15" t="s">
        <v>17</v>
      </c>
      <c r="B9" s="13">
        <f>+B10+B11</f>
        <v>47463</v>
      </c>
      <c r="C9" s="13">
        <f aca="true" t="shared" si="2" ref="C9:J9">+C10+C11</f>
        <v>66177</v>
      </c>
      <c r="D9" s="13">
        <f t="shared" si="2"/>
        <v>57022</v>
      </c>
      <c r="E9" s="13">
        <f t="shared" si="2"/>
        <v>42263</v>
      </c>
      <c r="F9" s="13">
        <f t="shared" si="2"/>
        <v>49321</v>
      </c>
      <c r="G9" s="13">
        <f t="shared" si="2"/>
        <v>59734</v>
      </c>
      <c r="H9" s="13">
        <f t="shared" si="2"/>
        <v>57783</v>
      </c>
      <c r="I9" s="13">
        <f t="shared" si="2"/>
        <v>10564</v>
      </c>
      <c r="J9" s="13">
        <f t="shared" si="2"/>
        <v>18511</v>
      </c>
      <c r="K9" s="11">
        <f>SUM(B9:J9)</f>
        <v>408838</v>
      </c>
    </row>
    <row r="10" spans="1:11" ht="17.25" customHeight="1">
      <c r="A10" s="30" t="s">
        <v>18</v>
      </c>
      <c r="B10" s="13">
        <v>47223</v>
      </c>
      <c r="C10" s="13">
        <v>65708</v>
      </c>
      <c r="D10" s="13">
        <v>56703</v>
      </c>
      <c r="E10" s="13">
        <v>42192</v>
      </c>
      <c r="F10" s="13">
        <v>48867</v>
      </c>
      <c r="G10" s="13">
        <v>58326</v>
      </c>
      <c r="H10" s="13">
        <v>57366</v>
      </c>
      <c r="I10" s="13">
        <v>10539</v>
      </c>
      <c r="J10" s="13">
        <v>18511</v>
      </c>
      <c r="K10" s="11">
        <f>SUM(B10:J10)</f>
        <v>405435</v>
      </c>
    </row>
    <row r="11" spans="1:11" ht="17.25" customHeight="1">
      <c r="A11" s="30" t="s">
        <v>19</v>
      </c>
      <c r="B11" s="13">
        <v>240</v>
      </c>
      <c r="C11" s="13">
        <v>469</v>
      </c>
      <c r="D11" s="13">
        <v>319</v>
      </c>
      <c r="E11" s="13">
        <v>71</v>
      </c>
      <c r="F11" s="13">
        <v>454</v>
      </c>
      <c r="G11" s="13">
        <v>1408</v>
      </c>
      <c r="H11" s="13">
        <v>417</v>
      </c>
      <c r="I11" s="13">
        <v>25</v>
      </c>
      <c r="J11" s="13">
        <v>0</v>
      </c>
      <c r="K11" s="11">
        <f>SUM(B11:J11)</f>
        <v>3403</v>
      </c>
    </row>
    <row r="12" spans="1:11" ht="17.25" customHeight="1">
      <c r="A12" s="15" t="s">
        <v>31</v>
      </c>
      <c r="B12" s="17">
        <f aca="true" t="shared" si="3" ref="B12:J12">SUM(B13:B15)</f>
        <v>303730</v>
      </c>
      <c r="C12" s="17">
        <f t="shared" si="3"/>
        <v>413949</v>
      </c>
      <c r="D12" s="17">
        <f t="shared" si="3"/>
        <v>401999</v>
      </c>
      <c r="E12" s="17">
        <f t="shared" si="3"/>
        <v>281143</v>
      </c>
      <c r="F12" s="17">
        <f t="shared" si="3"/>
        <v>370787</v>
      </c>
      <c r="G12" s="17">
        <f t="shared" si="3"/>
        <v>590639</v>
      </c>
      <c r="H12" s="17">
        <f t="shared" si="3"/>
        <v>291695</v>
      </c>
      <c r="I12" s="17">
        <f t="shared" si="3"/>
        <v>56136</v>
      </c>
      <c r="J12" s="17">
        <f t="shared" si="3"/>
        <v>149973</v>
      </c>
      <c r="K12" s="11">
        <f aca="true" t="shared" si="4" ref="K12:K27">SUM(B12:J12)</f>
        <v>2860051</v>
      </c>
    </row>
    <row r="13" spans="1:13" ht="17.25" customHeight="1">
      <c r="A13" s="14" t="s">
        <v>20</v>
      </c>
      <c r="B13" s="13">
        <v>130144</v>
      </c>
      <c r="C13" s="13">
        <v>186915</v>
      </c>
      <c r="D13" s="13">
        <v>187926</v>
      </c>
      <c r="E13" s="13">
        <v>130040</v>
      </c>
      <c r="F13" s="13">
        <v>170207</v>
      </c>
      <c r="G13" s="13">
        <v>261935</v>
      </c>
      <c r="H13" s="13">
        <v>125093</v>
      </c>
      <c r="I13" s="13">
        <v>27744</v>
      </c>
      <c r="J13" s="13">
        <v>69881</v>
      </c>
      <c r="K13" s="11">
        <f t="shared" si="4"/>
        <v>1289885</v>
      </c>
      <c r="L13" s="53"/>
      <c r="M13" s="54"/>
    </row>
    <row r="14" spans="1:12" ht="17.25" customHeight="1">
      <c r="A14" s="14" t="s">
        <v>21</v>
      </c>
      <c r="B14" s="13">
        <v>135653</v>
      </c>
      <c r="C14" s="13">
        <v>170645</v>
      </c>
      <c r="D14" s="13">
        <v>161754</v>
      </c>
      <c r="E14" s="13">
        <v>117770</v>
      </c>
      <c r="F14" s="13">
        <v>157205</v>
      </c>
      <c r="G14" s="13">
        <v>270773</v>
      </c>
      <c r="H14" s="13">
        <v>130121</v>
      </c>
      <c r="I14" s="13">
        <v>20534</v>
      </c>
      <c r="J14" s="13">
        <v>60585</v>
      </c>
      <c r="K14" s="11">
        <f t="shared" si="4"/>
        <v>1225040</v>
      </c>
      <c r="L14" s="53"/>
    </row>
    <row r="15" spans="1:11" ht="17.25" customHeight="1">
      <c r="A15" s="14" t="s">
        <v>22</v>
      </c>
      <c r="B15" s="13">
        <v>37933</v>
      </c>
      <c r="C15" s="13">
        <v>56389</v>
      </c>
      <c r="D15" s="13">
        <v>52319</v>
      </c>
      <c r="E15" s="13">
        <v>33333</v>
      </c>
      <c r="F15" s="13">
        <v>43375</v>
      </c>
      <c r="G15" s="13">
        <v>57931</v>
      </c>
      <c r="H15" s="13">
        <v>36481</v>
      </c>
      <c r="I15" s="13">
        <v>7858</v>
      </c>
      <c r="J15" s="13">
        <v>19507</v>
      </c>
      <c r="K15" s="11">
        <f t="shared" si="4"/>
        <v>345126</v>
      </c>
    </row>
    <row r="16" spans="1:11" ht="17.25" customHeight="1">
      <c r="A16" s="15" t="s">
        <v>117</v>
      </c>
      <c r="B16" s="13">
        <f>B17+B18+B19</f>
        <v>10753</v>
      </c>
      <c r="C16" s="13">
        <f aca="true" t="shared" si="5" ref="C16:J16">C17+C18+C19</f>
        <v>15931</v>
      </c>
      <c r="D16" s="13">
        <f t="shared" si="5"/>
        <v>13834</v>
      </c>
      <c r="E16" s="13">
        <f t="shared" si="5"/>
        <v>9509</v>
      </c>
      <c r="F16" s="13">
        <f t="shared" si="5"/>
        <v>12850</v>
      </c>
      <c r="G16" s="13">
        <f t="shared" si="5"/>
        <v>20509</v>
      </c>
      <c r="H16" s="13">
        <f t="shared" si="5"/>
        <v>9876</v>
      </c>
      <c r="I16" s="13">
        <f t="shared" si="5"/>
        <v>2466</v>
      </c>
      <c r="J16" s="13">
        <f t="shared" si="5"/>
        <v>5277</v>
      </c>
      <c r="K16" s="11">
        <f t="shared" si="4"/>
        <v>101005</v>
      </c>
    </row>
    <row r="17" spans="1:11" ht="17.25" customHeight="1">
      <c r="A17" s="14" t="s">
        <v>118</v>
      </c>
      <c r="B17" s="13">
        <v>4093</v>
      </c>
      <c r="C17" s="13">
        <v>6420</v>
      </c>
      <c r="D17" s="13">
        <v>5385</v>
      </c>
      <c r="E17" s="13">
        <v>4122</v>
      </c>
      <c r="F17" s="13">
        <v>5340</v>
      </c>
      <c r="G17" s="13">
        <v>9153</v>
      </c>
      <c r="H17" s="13">
        <v>4511</v>
      </c>
      <c r="I17" s="13">
        <v>1046</v>
      </c>
      <c r="J17" s="13">
        <v>2147</v>
      </c>
      <c r="K17" s="11">
        <f t="shared" si="4"/>
        <v>42217</v>
      </c>
    </row>
    <row r="18" spans="1:11" ht="17.25" customHeight="1">
      <c r="A18" s="14" t="s">
        <v>119</v>
      </c>
      <c r="B18" s="13">
        <v>292</v>
      </c>
      <c r="C18" s="13">
        <v>434</v>
      </c>
      <c r="D18" s="13">
        <v>444</v>
      </c>
      <c r="E18" s="13">
        <v>326</v>
      </c>
      <c r="F18" s="13">
        <v>447</v>
      </c>
      <c r="G18" s="13">
        <v>773</v>
      </c>
      <c r="H18" s="13">
        <v>337</v>
      </c>
      <c r="I18" s="13">
        <v>73</v>
      </c>
      <c r="J18" s="13">
        <v>182</v>
      </c>
      <c r="K18" s="11">
        <f t="shared" si="4"/>
        <v>3308</v>
      </c>
    </row>
    <row r="19" spans="1:11" ht="17.25" customHeight="1">
      <c r="A19" s="14" t="s">
        <v>120</v>
      </c>
      <c r="B19" s="13">
        <v>6368</v>
      </c>
      <c r="C19" s="13">
        <v>9077</v>
      </c>
      <c r="D19" s="13">
        <v>8005</v>
      </c>
      <c r="E19" s="13">
        <v>5061</v>
      </c>
      <c r="F19" s="13">
        <v>7063</v>
      </c>
      <c r="G19" s="13">
        <v>10583</v>
      </c>
      <c r="H19" s="13">
        <v>5028</v>
      </c>
      <c r="I19" s="13">
        <v>1347</v>
      </c>
      <c r="J19" s="13">
        <v>2948</v>
      </c>
      <c r="K19" s="11">
        <f t="shared" si="4"/>
        <v>55480</v>
      </c>
    </row>
    <row r="20" spans="1:11" ht="17.25" customHeight="1">
      <c r="A20" s="16" t="s">
        <v>23</v>
      </c>
      <c r="B20" s="11">
        <f>+B21+B22+B23</f>
        <v>194045</v>
      </c>
      <c r="C20" s="11">
        <f aca="true" t="shared" si="6" ref="C20:J20">+C21+C22+C23</f>
        <v>240065</v>
      </c>
      <c r="D20" s="11">
        <f t="shared" si="6"/>
        <v>263966</v>
      </c>
      <c r="E20" s="11">
        <f t="shared" si="6"/>
        <v>171217</v>
      </c>
      <c r="F20" s="11">
        <f t="shared" si="6"/>
        <v>267333</v>
      </c>
      <c r="G20" s="11">
        <f t="shared" si="6"/>
        <v>479055</v>
      </c>
      <c r="H20" s="11">
        <f t="shared" si="6"/>
        <v>171923</v>
      </c>
      <c r="I20" s="11">
        <f t="shared" si="6"/>
        <v>41902</v>
      </c>
      <c r="J20" s="11">
        <f t="shared" si="6"/>
        <v>95573</v>
      </c>
      <c r="K20" s="11">
        <f t="shared" si="4"/>
        <v>1925079</v>
      </c>
    </row>
    <row r="21" spans="1:12" ht="17.25" customHeight="1">
      <c r="A21" s="12" t="s">
        <v>24</v>
      </c>
      <c r="B21" s="13">
        <v>95325</v>
      </c>
      <c r="C21" s="13">
        <v>127840</v>
      </c>
      <c r="D21" s="13">
        <v>141716</v>
      </c>
      <c r="E21" s="13">
        <v>91662</v>
      </c>
      <c r="F21" s="13">
        <v>140748</v>
      </c>
      <c r="G21" s="13">
        <v>237992</v>
      </c>
      <c r="H21" s="13">
        <v>90665</v>
      </c>
      <c r="I21" s="13">
        <v>23799</v>
      </c>
      <c r="J21" s="13">
        <v>49751</v>
      </c>
      <c r="K21" s="11">
        <f t="shared" si="4"/>
        <v>999498</v>
      </c>
      <c r="L21" s="53"/>
    </row>
    <row r="22" spans="1:12" ht="17.25" customHeight="1">
      <c r="A22" s="12" t="s">
        <v>25</v>
      </c>
      <c r="B22" s="13">
        <v>79059</v>
      </c>
      <c r="C22" s="13">
        <v>87378</v>
      </c>
      <c r="D22" s="13">
        <v>94705</v>
      </c>
      <c r="E22" s="13">
        <v>64151</v>
      </c>
      <c r="F22" s="13">
        <v>102290</v>
      </c>
      <c r="G22" s="13">
        <v>202541</v>
      </c>
      <c r="H22" s="13">
        <v>65020</v>
      </c>
      <c r="I22" s="13">
        <v>13690</v>
      </c>
      <c r="J22" s="13">
        <v>35393</v>
      </c>
      <c r="K22" s="11">
        <f t="shared" si="4"/>
        <v>744227</v>
      </c>
      <c r="L22" s="53"/>
    </row>
    <row r="23" spans="1:11" ht="17.25" customHeight="1">
      <c r="A23" s="12" t="s">
        <v>26</v>
      </c>
      <c r="B23" s="13">
        <v>19661</v>
      </c>
      <c r="C23" s="13">
        <v>24847</v>
      </c>
      <c r="D23" s="13">
        <v>27545</v>
      </c>
      <c r="E23" s="13">
        <v>15404</v>
      </c>
      <c r="F23" s="13">
        <v>24295</v>
      </c>
      <c r="G23" s="13">
        <v>38522</v>
      </c>
      <c r="H23" s="13">
        <v>16238</v>
      </c>
      <c r="I23" s="13">
        <v>4413</v>
      </c>
      <c r="J23" s="13">
        <v>10429</v>
      </c>
      <c r="K23" s="11">
        <f t="shared" si="4"/>
        <v>181354</v>
      </c>
    </row>
    <row r="24" spans="1:11" ht="17.25" customHeight="1">
      <c r="A24" s="16" t="s">
        <v>27</v>
      </c>
      <c r="B24" s="13">
        <v>50242</v>
      </c>
      <c r="C24" s="13">
        <v>80424</v>
      </c>
      <c r="D24" s="13">
        <v>95306</v>
      </c>
      <c r="E24" s="13">
        <v>56222</v>
      </c>
      <c r="F24" s="13">
        <v>69336</v>
      </c>
      <c r="G24" s="13">
        <v>80020</v>
      </c>
      <c r="H24" s="13">
        <v>38872</v>
      </c>
      <c r="I24" s="13">
        <v>17456</v>
      </c>
      <c r="J24" s="13">
        <v>41069</v>
      </c>
      <c r="K24" s="11">
        <f t="shared" si="4"/>
        <v>528947</v>
      </c>
    </row>
    <row r="25" spans="1:12" ht="17.25" customHeight="1">
      <c r="A25" s="12" t="s">
        <v>28</v>
      </c>
      <c r="B25" s="13">
        <v>32155</v>
      </c>
      <c r="C25" s="13">
        <v>51471</v>
      </c>
      <c r="D25" s="13">
        <v>60996</v>
      </c>
      <c r="E25" s="13">
        <v>35982</v>
      </c>
      <c r="F25" s="13">
        <v>44375</v>
      </c>
      <c r="G25" s="13">
        <v>51213</v>
      </c>
      <c r="H25" s="13">
        <v>24878</v>
      </c>
      <c r="I25" s="13">
        <v>11172</v>
      </c>
      <c r="J25" s="13">
        <v>26284</v>
      </c>
      <c r="K25" s="11">
        <f t="shared" si="4"/>
        <v>338526</v>
      </c>
      <c r="L25" s="53"/>
    </row>
    <row r="26" spans="1:12" ht="17.25" customHeight="1">
      <c r="A26" s="12" t="s">
        <v>29</v>
      </c>
      <c r="B26" s="13">
        <v>18087</v>
      </c>
      <c r="C26" s="13">
        <v>28953</v>
      </c>
      <c r="D26" s="13">
        <v>34310</v>
      </c>
      <c r="E26" s="13">
        <v>20240</v>
      </c>
      <c r="F26" s="13">
        <v>24961</v>
      </c>
      <c r="G26" s="13">
        <v>28807</v>
      </c>
      <c r="H26" s="13">
        <v>13994</v>
      </c>
      <c r="I26" s="13">
        <v>6284</v>
      </c>
      <c r="J26" s="13">
        <v>14785</v>
      </c>
      <c r="K26" s="11">
        <f t="shared" si="4"/>
        <v>190421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6954</v>
      </c>
      <c r="I27" s="11">
        <v>0</v>
      </c>
      <c r="J27" s="11">
        <v>0</v>
      </c>
      <c r="K27" s="11">
        <f t="shared" si="4"/>
        <v>6954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11158.87</v>
      </c>
      <c r="I35" s="19">
        <v>0</v>
      </c>
      <c r="J35" s="19">
        <v>0</v>
      </c>
      <c r="K35" s="23">
        <f>SUM(B35:J35)</f>
        <v>11158.87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1480404.1</v>
      </c>
      <c r="C47" s="22">
        <f aca="true" t="shared" si="9" ref="C47:H47">+C48+C56</f>
        <v>2270635.93</v>
      </c>
      <c r="D47" s="22">
        <f t="shared" si="9"/>
        <v>2625519.39</v>
      </c>
      <c r="E47" s="22">
        <f t="shared" si="9"/>
        <v>1498495.19</v>
      </c>
      <c r="F47" s="22">
        <f t="shared" si="9"/>
        <v>1990256.18</v>
      </c>
      <c r="G47" s="22">
        <f t="shared" si="9"/>
        <v>2735757.98</v>
      </c>
      <c r="H47" s="22">
        <f t="shared" si="9"/>
        <v>1485724.78</v>
      </c>
      <c r="I47" s="22">
        <f>+I48+I56</f>
        <v>575877.49</v>
      </c>
      <c r="J47" s="22">
        <f>+J48+J56</f>
        <v>837871.0700000001</v>
      </c>
      <c r="K47" s="22">
        <f>SUM(B47:J47)</f>
        <v>15500542.11</v>
      </c>
    </row>
    <row r="48" spans="1:11" ht="17.25" customHeight="1">
      <c r="A48" s="16" t="s">
        <v>48</v>
      </c>
      <c r="B48" s="23">
        <f>SUM(B49:B55)</f>
        <v>1463264.59</v>
      </c>
      <c r="C48" s="23">
        <f aca="true" t="shared" si="10" ref="C48:H48">SUM(C49:C55)</f>
        <v>2248037.69</v>
      </c>
      <c r="D48" s="23">
        <f t="shared" si="10"/>
        <v>2602643.62</v>
      </c>
      <c r="E48" s="23">
        <f t="shared" si="10"/>
        <v>1477093.14</v>
      </c>
      <c r="F48" s="23">
        <f t="shared" si="10"/>
        <v>1969475.49</v>
      </c>
      <c r="G48" s="23">
        <f t="shared" si="10"/>
        <v>2707627.34</v>
      </c>
      <c r="H48" s="23">
        <f t="shared" si="10"/>
        <v>1467882.26</v>
      </c>
      <c r="I48" s="23">
        <f>SUM(I49:I55)</f>
        <v>575877.49</v>
      </c>
      <c r="J48" s="23">
        <f>SUM(J49:J55)</f>
        <v>824647.65</v>
      </c>
      <c r="K48" s="23">
        <f aca="true" t="shared" si="11" ref="K48:K56">SUM(B48:J48)</f>
        <v>15336549.27</v>
      </c>
    </row>
    <row r="49" spans="1:11" ht="17.25" customHeight="1">
      <c r="A49" s="35" t="s">
        <v>49</v>
      </c>
      <c r="B49" s="23">
        <f aca="true" t="shared" si="12" ref="B49:H49">ROUND(B30*B7,2)</f>
        <v>1463264.59</v>
      </c>
      <c r="C49" s="23">
        <f t="shared" si="12"/>
        <v>2243051.86</v>
      </c>
      <c r="D49" s="23">
        <f t="shared" si="12"/>
        <v>2602643.62</v>
      </c>
      <c r="E49" s="23">
        <f t="shared" si="12"/>
        <v>1477093.14</v>
      </c>
      <c r="F49" s="23">
        <f t="shared" si="12"/>
        <v>1969475.49</v>
      </c>
      <c r="G49" s="23">
        <f t="shared" si="12"/>
        <v>2707627.34</v>
      </c>
      <c r="H49" s="23">
        <f t="shared" si="12"/>
        <v>1456723.39</v>
      </c>
      <c r="I49" s="23">
        <f>ROUND(I30*I7,2)</f>
        <v>575877.49</v>
      </c>
      <c r="J49" s="23">
        <f>ROUND(J30*J7,2)</f>
        <v>824647.65</v>
      </c>
      <c r="K49" s="23">
        <f t="shared" si="11"/>
        <v>15320404.57</v>
      </c>
    </row>
    <row r="50" spans="1:11" ht="17.25" customHeight="1">
      <c r="A50" s="35" t="s">
        <v>50</v>
      </c>
      <c r="B50" s="19">
        <v>0</v>
      </c>
      <c r="C50" s="23">
        <f>ROUND(C31*C7,2)</f>
        <v>4985.83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4985.83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11158.87</v>
      </c>
      <c r="I53" s="32">
        <f>+I35</f>
        <v>0</v>
      </c>
      <c r="J53" s="32">
        <f>+J35</f>
        <v>0</v>
      </c>
      <c r="K53" s="23">
        <f t="shared" si="11"/>
        <v>11158.87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17842.52</v>
      </c>
      <c r="I56" s="19">
        <v>0</v>
      </c>
      <c r="J56" s="37">
        <v>13223.42</v>
      </c>
      <c r="K56" s="37">
        <f t="shared" si="11"/>
        <v>163992.84000000003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-256728.18</v>
      </c>
      <c r="C60" s="36">
        <f t="shared" si="13"/>
        <v>-224930.25</v>
      </c>
      <c r="D60" s="36">
        <f t="shared" si="13"/>
        <v>-229733.76</v>
      </c>
      <c r="E60" s="36">
        <f t="shared" si="13"/>
        <v>-297926.3</v>
      </c>
      <c r="F60" s="36">
        <f t="shared" si="13"/>
        <v>-264278.28</v>
      </c>
      <c r="G60" s="36">
        <f t="shared" si="13"/>
        <v>-289369.08999999997</v>
      </c>
      <c r="H60" s="36">
        <f t="shared" si="13"/>
        <v>-185507.62</v>
      </c>
      <c r="I60" s="36">
        <f t="shared" si="13"/>
        <v>-75595.1</v>
      </c>
      <c r="J60" s="36">
        <f t="shared" si="13"/>
        <v>-81160.81</v>
      </c>
      <c r="K60" s="36">
        <f>SUM(B60:J60)</f>
        <v>-1905229.3900000001</v>
      </c>
    </row>
    <row r="61" spans="1:11" ht="18.75" customHeight="1">
      <c r="A61" s="16" t="s">
        <v>82</v>
      </c>
      <c r="B61" s="36">
        <f aca="true" t="shared" si="14" ref="B61:J61">B62+B63+B64+B65+B66+B67</f>
        <v>-243260.44</v>
      </c>
      <c r="C61" s="36">
        <f t="shared" si="14"/>
        <v>-205216.29</v>
      </c>
      <c r="D61" s="36">
        <f t="shared" si="14"/>
        <v>-210130.25</v>
      </c>
      <c r="E61" s="36">
        <f t="shared" si="14"/>
        <v>-272527.98</v>
      </c>
      <c r="F61" s="36">
        <f t="shared" si="14"/>
        <v>-246074.1</v>
      </c>
      <c r="G61" s="36">
        <f t="shared" si="14"/>
        <v>-262210.1</v>
      </c>
      <c r="H61" s="36">
        <f t="shared" si="14"/>
        <v>-172218</v>
      </c>
      <c r="I61" s="36">
        <f t="shared" si="14"/>
        <v>-31617</v>
      </c>
      <c r="J61" s="36">
        <f t="shared" si="14"/>
        <v>-55533</v>
      </c>
      <c r="K61" s="36">
        <f aca="true" t="shared" si="15" ref="K61:K92">SUM(B61:J61)</f>
        <v>-1698787.1600000001</v>
      </c>
    </row>
    <row r="62" spans="1:11" ht="18.75" customHeight="1">
      <c r="A62" s="12" t="s">
        <v>83</v>
      </c>
      <c r="B62" s="36">
        <f>-ROUND(B9*$D$3,2)</f>
        <v>-142389</v>
      </c>
      <c r="C62" s="36">
        <f aca="true" t="shared" si="16" ref="C62:J62">-ROUND(C9*$D$3,2)</f>
        <v>-198531</v>
      </c>
      <c r="D62" s="36">
        <f t="shared" si="16"/>
        <v>-171066</v>
      </c>
      <c r="E62" s="36">
        <f t="shared" si="16"/>
        <v>-126789</v>
      </c>
      <c r="F62" s="36">
        <f t="shared" si="16"/>
        <v>-147963</v>
      </c>
      <c r="G62" s="36">
        <f t="shared" si="16"/>
        <v>-179202</v>
      </c>
      <c r="H62" s="36">
        <f t="shared" si="16"/>
        <v>-173349</v>
      </c>
      <c r="I62" s="36">
        <f t="shared" si="16"/>
        <v>-31692</v>
      </c>
      <c r="J62" s="36">
        <f t="shared" si="16"/>
        <v>-55533</v>
      </c>
      <c r="K62" s="36">
        <f t="shared" si="15"/>
        <v>-1226514</v>
      </c>
    </row>
    <row r="63" spans="1:11" ht="18.75" customHeight="1">
      <c r="A63" s="12" t="s">
        <v>58</v>
      </c>
      <c r="B63" s="36">
        <v>720</v>
      </c>
      <c r="C63" s="36">
        <v>1407</v>
      </c>
      <c r="D63" s="36">
        <v>957</v>
      </c>
      <c r="E63" s="36">
        <v>213</v>
      </c>
      <c r="F63" s="36">
        <v>1362</v>
      </c>
      <c r="G63" s="36">
        <v>4224</v>
      </c>
      <c r="H63" s="36">
        <v>1251</v>
      </c>
      <c r="I63" s="36">
        <v>75</v>
      </c>
      <c r="J63" s="19">
        <v>0</v>
      </c>
      <c r="K63" s="36">
        <f t="shared" si="15"/>
        <v>10209</v>
      </c>
    </row>
    <row r="64" spans="1:11" ht="18.75" customHeight="1">
      <c r="A64" s="12" t="s">
        <v>122</v>
      </c>
      <c r="B64" s="36">
        <v>-717</v>
      </c>
      <c r="C64" s="36">
        <v>-93</v>
      </c>
      <c r="D64" s="36">
        <v>-288</v>
      </c>
      <c r="E64" s="36">
        <v>-804</v>
      </c>
      <c r="F64" s="36">
        <v>-528</v>
      </c>
      <c r="G64" s="36">
        <v>-384</v>
      </c>
      <c r="H64" s="36">
        <v>0</v>
      </c>
      <c r="I64" s="36">
        <v>0</v>
      </c>
      <c r="J64" s="36">
        <v>0</v>
      </c>
      <c r="K64" s="36">
        <f t="shared" si="15"/>
        <v>-2814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-100874.44</v>
      </c>
      <c r="C66" s="48">
        <v>-7971.29</v>
      </c>
      <c r="D66" s="48">
        <v>-39733.25</v>
      </c>
      <c r="E66" s="48">
        <v>-145147.98</v>
      </c>
      <c r="F66" s="48">
        <v>-98889.1</v>
      </c>
      <c r="G66" s="48">
        <v>-86848.1</v>
      </c>
      <c r="H66" s="19">
        <v>-120</v>
      </c>
      <c r="I66" s="19">
        <v>0</v>
      </c>
      <c r="J66" s="19">
        <v>0</v>
      </c>
      <c r="K66" s="36">
        <f t="shared" si="15"/>
        <v>-479584.1599999999</v>
      </c>
    </row>
    <row r="67" spans="1:11" ht="18.75" customHeight="1">
      <c r="A67" s="12" t="s">
        <v>61</v>
      </c>
      <c r="B67" s="19">
        <v>0</v>
      </c>
      <c r="C67" s="19">
        <v>-28</v>
      </c>
      <c r="D67" s="19">
        <v>0</v>
      </c>
      <c r="E67" s="19">
        <v>0</v>
      </c>
      <c r="F67" s="19">
        <v>-56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-13467.74</v>
      </c>
      <c r="C68" s="36">
        <f t="shared" si="17"/>
        <v>-19713.960000000003</v>
      </c>
      <c r="D68" s="36">
        <f t="shared" si="17"/>
        <v>-19603.510000000002</v>
      </c>
      <c r="E68" s="36">
        <f t="shared" si="17"/>
        <v>-25398.32</v>
      </c>
      <c r="F68" s="36">
        <f t="shared" si="17"/>
        <v>-18204.18</v>
      </c>
      <c r="G68" s="36">
        <f t="shared" si="17"/>
        <v>-27158.99</v>
      </c>
      <c r="H68" s="36">
        <f t="shared" si="17"/>
        <v>-13289.62</v>
      </c>
      <c r="I68" s="36">
        <f t="shared" si="17"/>
        <v>-43978.1</v>
      </c>
      <c r="J68" s="36">
        <f t="shared" si="17"/>
        <v>-24629.449999999997</v>
      </c>
      <c r="K68" s="36">
        <f t="shared" si="15"/>
        <v>-205443.87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-13467.74</v>
      </c>
      <c r="C73" s="36">
        <v>-19550.83</v>
      </c>
      <c r="D73" s="36">
        <v>-18482.18</v>
      </c>
      <c r="E73" s="36">
        <v>-12960.81</v>
      </c>
      <c r="F73" s="36">
        <v>-17810.85</v>
      </c>
      <c r="G73" s="36">
        <v>-27140.99</v>
      </c>
      <c r="H73" s="36">
        <v>-13289.62</v>
      </c>
      <c r="I73" s="36">
        <v>-4671.92</v>
      </c>
      <c r="J73" s="36">
        <v>-9631.56</v>
      </c>
      <c r="K73" s="49">
        <f t="shared" si="15"/>
        <v>-137006.5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-12437.51</v>
      </c>
      <c r="F92" s="19">
        <v>0</v>
      </c>
      <c r="G92" s="19">
        <v>0</v>
      </c>
      <c r="H92" s="19">
        <v>0</v>
      </c>
      <c r="I92" s="49">
        <v>-7256.06</v>
      </c>
      <c r="J92" s="49">
        <v>-14997.89</v>
      </c>
      <c r="K92" s="49">
        <f t="shared" si="15"/>
        <v>-34691.46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1223675.9200000002</v>
      </c>
      <c r="C97" s="24">
        <f t="shared" si="19"/>
        <v>2045705.68</v>
      </c>
      <c r="D97" s="24">
        <f t="shared" si="19"/>
        <v>2395785.6300000004</v>
      </c>
      <c r="E97" s="24">
        <f t="shared" si="19"/>
        <v>1200568.89</v>
      </c>
      <c r="F97" s="24">
        <f t="shared" si="19"/>
        <v>1725977.9</v>
      </c>
      <c r="G97" s="24">
        <f t="shared" si="19"/>
        <v>2446388.8899999997</v>
      </c>
      <c r="H97" s="24">
        <f t="shared" si="19"/>
        <v>1300217.16</v>
      </c>
      <c r="I97" s="24">
        <f>+I98+I99</f>
        <v>500282.39</v>
      </c>
      <c r="J97" s="24">
        <f>+J98+J99</f>
        <v>756710.2600000001</v>
      </c>
      <c r="K97" s="49">
        <f t="shared" si="18"/>
        <v>13595312.72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1206536.4100000001</v>
      </c>
      <c r="C98" s="24">
        <f t="shared" si="20"/>
        <v>2023107.44</v>
      </c>
      <c r="D98" s="24">
        <f t="shared" si="20"/>
        <v>2372909.8600000003</v>
      </c>
      <c r="E98" s="24">
        <f t="shared" si="20"/>
        <v>1179166.8399999999</v>
      </c>
      <c r="F98" s="24">
        <f t="shared" si="20"/>
        <v>1705197.21</v>
      </c>
      <c r="G98" s="24">
        <f t="shared" si="20"/>
        <v>2418258.2499999995</v>
      </c>
      <c r="H98" s="24">
        <f t="shared" si="20"/>
        <v>1282374.64</v>
      </c>
      <c r="I98" s="24">
        <f t="shared" si="20"/>
        <v>500282.39</v>
      </c>
      <c r="J98" s="24">
        <f t="shared" si="20"/>
        <v>744485.2000000001</v>
      </c>
      <c r="K98" s="49">
        <f t="shared" si="18"/>
        <v>13432318.240000002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17842.52</v>
      </c>
      <c r="I99" s="19">
        <f t="shared" si="21"/>
        <v>0</v>
      </c>
      <c r="J99" s="24">
        <f t="shared" si="21"/>
        <v>12225.06</v>
      </c>
      <c r="K99" s="49">
        <f t="shared" si="18"/>
        <v>162994.48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13595312.709999999</v>
      </c>
      <c r="L105" s="55"/>
    </row>
    <row r="106" spans="1:11" ht="18.75" customHeight="1">
      <c r="A106" s="26" t="s">
        <v>78</v>
      </c>
      <c r="B106" s="27">
        <v>151592.2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151592.2</v>
      </c>
    </row>
    <row r="107" spans="1:11" ht="18.75" customHeight="1">
      <c r="A107" s="26" t="s">
        <v>79</v>
      </c>
      <c r="B107" s="27">
        <v>1072083.72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1072083.72</v>
      </c>
    </row>
    <row r="108" spans="1:11" ht="18.75" customHeight="1">
      <c r="A108" s="26" t="s">
        <v>80</v>
      </c>
      <c r="B108" s="41">
        <v>0</v>
      </c>
      <c r="C108" s="27">
        <f>+C97</f>
        <v>2045705.68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2045705.68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2395785.6300000004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2395785.6300000004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1200568.89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1200568.89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332612.92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332612.92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631295.63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631295.63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762069.35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762069.35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713126.12</v>
      </c>
      <c r="H115" s="41">
        <v>0</v>
      </c>
      <c r="I115" s="41">
        <v>0</v>
      </c>
      <c r="J115" s="41">
        <v>0</v>
      </c>
      <c r="K115" s="42">
        <f t="shared" si="22"/>
        <v>713126.12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57038.26</v>
      </c>
      <c r="H116" s="41">
        <v>0</v>
      </c>
      <c r="I116" s="41">
        <v>0</v>
      </c>
      <c r="J116" s="41">
        <v>0</v>
      </c>
      <c r="K116" s="42">
        <f t="shared" si="22"/>
        <v>57038.26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385377.4</v>
      </c>
      <c r="H117" s="41">
        <v>0</v>
      </c>
      <c r="I117" s="41">
        <v>0</v>
      </c>
      <c r="J117" s="41">
        <v>0</v>
      </c>
      <c r="K117" s="42">
        <f t="shared" si="22"/>
        <v>385377.4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331758.74</v>
      </c>
      <c r="H118" s="41">
        <v>0</v>
      </c>
      <c r="I118" s="41">
        <v>0</v>
      </c>
      <c r="J118" s="41">
        <v>0</v>
      </c>
      <c r="K118" s="42">
        <f t="shared" si="22"/>
        <v>331758.74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959088.36</v>
      </c>
      <c r="H119" s="41">
        <v>0</v>
      </c>
      <c r="I119" s="41">
        <v>0</v>
      </c>
      <c r="J119" s="41">
        <v>0</v>
      </c>
      <c r="K119" s="42">
        <f t="shared" si="22"/>
        <v>959088.36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463690.24</v>
      </c>
      <c r="I120" s="41">
        <v>0</v>
      </c>
      <c r="J120" s="41">
        <v>0</v>
      </c>
      <c r="K120" s="42">
        <f t="shared" si="22"/>
        <v>463690.24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836526.92</v>
      </c>
      <c r="I121" s="41">
        <v>0</v>
      </c>
      <c r="J121" s="41">
        <v>0</v>
      </c>
      <c r="K121" s="42">
        <f t="shared" si="22"/>
        <v>836526.92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500282.39</v>
      </c>
      <c r="J122" s="41">
        <v>0</v>
      </c>
      <c r="K122" s="42">
        <f t="shared" si="22"/>
        <v>500282.39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756710.26</v>
      </c>
      <c r="K123" s="45">
        <f t="shared" si="22"/>
        <v>756710.26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2014-09-09T19:20:52Z</dcterms:modified>
  <cp:category/>
  <cp:version/>
  <cp:contentType/>
  <cp:contentStatus/>
</cp:coreProperties>
</file>