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<sst xmlns="http://schemas.openxmlformats.org/spreadsheetml/2006/main" count="100" uniqueCount="98">
  <si>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</si>
  <si>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</si>
  <si>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</si>
  <si>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</si>
  <si>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</si>
  <si>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</si>
  <si>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</si>
  <si>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</si>
  <si>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</si>
  <si>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</si>
  <si>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</si>
  <si>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</si>
  <si>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</si>
  <si>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</si>
  <si>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</si>
  <si>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</si>
  <si>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</si>
  <si>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</si>
  <si>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</si>
  <si>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</si>
  <si>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</si>
  <si>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</si>
  <si>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</si>
  <si>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</si>
  <si>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</si>
  <si>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</si>
  <si>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</si>
  <si>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</si>
  <si>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</si>
  <si>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</si>
  <si>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</si>
  <si>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</si>
  <si>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</si>
  <si>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</si>
  <si>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</si>
  <si>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</si>
  <si>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</si>
  <si>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</si>
  <si>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</si>
  <si>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</si>
  <si>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</si>
  <si>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</si>
  <si>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</si>
  <si>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</si>
  <si>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</si>
  <si>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</si>
  <si>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</si>
  <si>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</si>
  <si>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</si>
  <si>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</si>
  <si>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</si>
  <si>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</si>
  <si>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</si>
  <si>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</si>
  <si>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</si>
  <si>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</si>
  <si>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</si>
  <si>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</si>
  <si>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</si>
  <si>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</si>
  <si>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</si>
  <si>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</si>
  <si>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</si>
  <si>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</si>
  <si>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</si>
  <si>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</si>
  <si>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</si>
  <si>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</si>
  <si>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</si>
  <si>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</si>
  <si>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</si>
  <si>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</si>
  <si>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</si>
  <si>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</si>
  <si>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</si>
  <si>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</si>
  <si>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</si>
  <si>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</si>
  <si>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</si>
  <si>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</si>
  <si>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</si>
  <si>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</si>
  <si>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</si>
  <si>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</si>
  <si>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</si>
  <si>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</si>
  <si>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</si>
  <si>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</si>
  <si>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</si>
  <si>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</si>
  <si>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</si>
  <si>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</si>
  <si>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</si>
  <si>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</si>
  <si>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</si>
  <si>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</si>
  <si>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</si>
  <si>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27/07/14 - VENCIMENTO 01/08/14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</si>
</sst>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192806</v>
      </c>
      <c r="C7" s="10">
        <f>C8+C20+C24</f>
        <v>134589</v>
      </c>
      <c r="D7" s="10">
        <f>D8+D20+D24</f>
        <v>148727</v>
      </c>
      <c r="E7" s="10">
        <f>E8+E20+E24</f>
        <v>35166</v>
      </c>
      <c r="F7" s="10">
        <f aca="true" t="shared" si="0" ref="F7:M7">F8+F20+F24</f>
        <v>119161</v>
      </c>
      <c r="G7" s="10">
        <f t="shared" si="0"/>
        <v>185657</v>
      </c>
      <c r="H7" s="10">
        <f t="shared" si="0"/>
        <v>168464</v>
      </c>
      <c r="I7" s="10">
        <f t="shared" si="0"/>
        <v>171569</v>
      </c>
      <c r="J7" s="10">
        <f t="shared" si="0"/>
        <v>129210</v>
      </c>
      <c r="K7" s="10">
        <f t="shared" si="0"/>
        <v>188293</v>
      </c>
      <c r="L7" s="10">
        <f t="shared" si="0"/>
        <v>60524</v>
      </c>
      <c r="M7" s="10">
        <f t="shared" si="0"/>
        <v>32659</v>
      </c>
      <c r="N7" s="10">
        <f>+N8+N20+N24</f>
        <v>1566825</v>
      </c>
      <c r="P7" s="41"/>
    </row>
    <row r="8" spans="1:14" ht="18.75" customHeight="1">
      <c r="A8" s="11" t="s">
        <v>34</v>
      </c>
      <c r="B8" s="12">
        <f>+B9+B12+B16</f>
        <v>105726</v>
      </c>
      <c r="C8" s="12">
        <f>+C9+C12+C16</f>
        <v>78662</v>
      </c>
      <c r="D8" s="12">
        <f>+D9+D12+D16</f>
        <v>88695</v>
      </c>
      <c r="E8" s="12">
        <f>+E9+E12+E16</f>
        <v>21388</v>
      </c>
      <c r="F8" s="12">
        <f aca="true" t="shared" si="1" ref="F8:M8">+F9+F12+F16</f>
        <v>67821</v>
      </c>
      <c r="G8" s="12">
        <f t="shared" si="1"/>
        <v>109681</v>
      </c>
      <c r="H8" s="12">
        <f t="shared" si="1"/>
        <v>97020</v>
      </c>
      <c r="I8" s="12">
        <f t="shared" si="1"/>
        <v>94480</v>
      </c>
      <c r="J8" s="12">
        <f t="shared" si="1"/>
        <v>75253</v>
      </c>
      <c r="K8" s="12">
        <f t="shared" si="1"/>
        <v>100369</v>
      </c>
      <c r="L8" s="12">
        <f t="shared" si="1"/>
        <v>35376</v>
      </c>
      <c r="M8" s="12">
        <f t="shared" si="1"/>
        <v>20131</v>
      </c>
      <c r="N8" s="12">
        <f>SUM(B8:M8)</f>
        <v>894602</v>
      </c>
    </row>
    <row r="9" spans="1:14" ht="18.75" customHeight="1">
      <c r="A9" s="13" t="s">
        <v>7</v>
      </c>
      <c r="B9" s="14">
        <v>20127</v>
      </c>
      <c r="C9" s="14">
        <v>17693</v>
      </c>
      <c r="D9" s="14">
        <v>14081</v>
      </c>
      <c r="E9" s="14">
        <v>3460</v>
      </c>
      <c r="F9" s="14">
        <v>10846</v>
      </c>
      <c r="G9" s="14">
        <v>19750</v>
      </c>
      <c r="H9" s="14">
        <v>21348</v>
      </c>
      <c r="I9" s="14">
        <v>12040</v>
      </c>
      <c r="J9" s="14">
        <v>14729</v>
      </c>
      <c r="K9" s="14">
        <v>14521</v>
      </c>
      <c r="L9" s="14">
        <v>6856</v>
      </c>
      <c r="M9" s="14">
        <v>3805</v>
      </c>
      <c r="N9" s="12">
        <f aca="true" t="shared" si="2" ref="N9:N19">SUM(B9:M9)</f>
        <v>159256</v>
      </c>
    </row>
    <row r="10" spans="1:14" ht="18.75" customHeight="1">
      <c r="A10" s="15" t="s">
        <v>8</v>
      </c>
      <c r="B10" s="14">
        <f>+B9-B11</f>
        <v>20127</v>
      </c>
      <c r="C10" s="14">
        <f>+C9-C11</f>
        <v>17693</v>
      </c>
      <c r="D10" s="14">
        <f>+D9-D11</f>
        <v>14081</v>
      </c>
      <c r="E10" s="14">
        <f>+E9-E11</f>
        <v>3460</v>
      </c>
      <c r="F10" s="14">
        <f aca="true" t="shared" si="3" ref="F10:M10">+F9-F11</f>
        <v>10846</v>
      </c>
      <c r="G10" s="14">
        <f t="shared" si="3"/>
        <v>19750</v>
      </c>
      <c r="H10" s="14">
        <f t="shared" si="3"/>
        <v>21348</v>
      </c>
      <c r="I10" s="14">
        <f t="shared" si="3"/>
        <v>12040</v>
      </c>
      <c r="J10" s="14">
        <f t="shared" si="3"/>
        <v>14729</v>
      </c>
      <c r="K10" s="14">
        <f t="shared" si="3"/>
        <v>14521</v>
      </c>
      <c r="L10" s="14">
        <f t="shared" si="3"/>
        <v>6856</v>
      </c>
      <c r="M10" s="14">
        <f t="shared" si="3"/>
        <v>3805</v>
      </c>
      <c r="N10" s="12">
        <f t="shared" si="2"/>
        <v>159256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83801</v>
      </c>
      <c r="C12" s="14">
        <f>C13+C14+C15</f>
        <v>59724</v>
      </c>
      <c r="D12" s="14">
        <f>D13+D14+D15</f>
        <v>73482</v>
      </c>
      <c r="E12" s="14">
        <f>E13+E14+E15</f>
        <v>17591</v>
      </c>
      <c r="F12" s="14">
        <f aca="true" t="shared" si="4" ref="F12:M12">F13+F14+F15</f>
        <v>55747</v>
      </c>
      <c r="G12" s="14">
        <f t="shared" si="4"/>
        <v>88118</v>
      </c>
      <c r="H12" s="14">
        <f t="shared" si="4"/>
        <v>74102</v>
      </c>
      <c r="I12" s="14">
        <f t="shared" si="4"/>
        <v>81041</v>
      </c>
      <c r="J12" s="14">
        <f t="shared" si="4"/>
        <v>59393</v>
      </c>
      <c r="K12" s="14">
        <f t="shared" si="4"/>
        <v>84163</v>
      </c>
      <c r="L12" s="14">
        <f t="shared" si="4"/>
        <v>28072</v>
      </c>
      <c r="M12" s="14">
        <f t="shared" si="4"/>
        <v>16112</v>
      </c>
      <c r="N12" s="12">
        <f t="shared" si="2"/>
        <v>721346</v>
      </c>
    </row>
    <row r="13" spans="1:14" ht="18.75" customHeight="1">
      <c r="A13" s="15" t="s">
        <v>10</v>
      </c>
      <c r="B13" s="14">
        <v>40944</v>
      </c>
      <c r="C13" s="14">
        <v>30632</v>
      </c>
      <c r="D13" s="14">
        <v>36262</v>
      </c>
      <c r="E13" s="14">
        <v>8676</v>
      </c>
      <c r="F13" s="14">
        <v>27961</v>
      </c>
      <c r="G13" s="14">
        <v>44341</v>
      </c>
      <c r="H13" s="14">
        <v>37718</v>
      </c>
      <c r="I13" s="14">
        <v>40729</v>
      </c>
      <c r="J13" s="14">
        <v>29007</v>
      </c>
      <c r="K13" s="14">
        <v>40408</v>
      </c>
      <c r="L13" s="14">
        <v>12895</v>
      </c>
      <c r="M13" s="14">
        <v>7172</v>
      </c>
      <c r="N13" s="12">
        <f t="shared" si="2"/>
        <v>356745</v>
      </c>
    </row>
    <row r="14" spans="1:14" ht="18.75" customHeight="1">
      <c r="A14" s="15" t="s">
        <v>11</v>
      </c>
      <c r="B14" s="14">
        <v>38132</v>
      </c>
      <c r="C14" s="14">
        <v>25306</v>
      </c>
      <c r="D14" s="14">
        <v>33570</v>
      </c>
      <c r="E14" s="14">
        <v>7814</v>
      </c>
      <c r="F14" s="14">
        <v>24369</v>
      </c>
      <c r="G14" s="14">
        <v>38077</v>
      </c>
      <c r="H14" s="14">
        <v>32058</v>
      </c>
      <c r="I14" s="14">
        <v>36318</v>
      </c>
      <c r="J14" s="14">
        <v>27121</v>
      </c>
      <c r="K14" s="14">
        <v>39819</v>
      </c>
      <c r="L14" s="14">
        <v>13845</v>
      </c>
      <c r="M14" s="14">
        <v>8262</v>
      </c>
      <c r="N14" s="12">
        <f t="shared" si="2"/>
        <v>324691</v>
      </c>
    </row>
    <row r="15" spans="1:14" ht="18.75" customHeight="1">
      <c r="A15" s="15" t="s">
        <v>12</v>
      </c>
      <c r="B15" s="14">
        <v>4725</v>
      </c>
      <c r="C15" s="14">
        <v>3786</v>
      </c>
      <c r="D15" s="14">
        <v>3650</v>
      </c>
      <c r="E15" s="14">
        <v>1101</v>
      </c>
      <c r="F15" s="14">
        <v>3417</v>
      </c>
      <c r="G15" s="14">
        <v>5700</v>
      </c>
      <c r="H15" s="14">
        <v>4326</v>
      </c>
      <c r="I15" s="14">
        <v>3994</v>
      </c>
      <c r="J15" s="14">
        <v>3265</v>
      </c>
      <c r="K15" s="14">
        <v>3936</v>
      </c>
      <c r="L15" s="14">
        <v>1332</v>
      </c>
      <c r="M15" s="14">
        <v>678</v>
      </c>
      <c r="N15" s="12">
        <f t="shared" si="2"/>
        <v>39910</v>
      </c>
    </row>
    <row r="16" spans="1:14" ht="18.75" customHeight="1">
      <c r="A16" s="16" t="s">
        <v>33</v>
      </c>
      <c r="B16" s="14">
        <f>B17+B18+B19</f>
        <v>1798</v>
      </c>
      <c r="C16" s="14">
        <f>C17+C18+C19</f>
        <v>1245</v>
      </c>
      <c r="D16" s="14">
        <f>D17+D18+D19</f>
        <v>1132</v>
      </c>
      <c r="E16" s="14">
        <f>E17+E18+E19</f>
        <v>337</v>
      </c>
      <c r="F16" s="14">
        <f aca="true" t="shared" si="5" ref="F16:M16">F17+F18+F19</f>
        <v>1228</v>
      </c>
      <c r="G16" s="14">
        <f t="shared" si="5"/>
        <v>1813</v>
      </c>
      <c r="H16" s="14">
        <f t="shared" si="5"/>
        <v>1570</v>
      </c>
      <c r="I16" s="14">
        <f t="shared" si="5"/>
        <v>1399</v>
      </c>
      <c r="J16" s="14">
        <f t="shared" si="5"/>
        <v>1131</v>
      </c>
      <c r="K16" s="14">
        <f t="shared" si="5"/>
        <v>1685</v>
      </c>
      <c r="L16" s="14">
        <f t="shared" si="5"/>
        <v>448</v>
      </c>
      <c r="M16" s="14">
        <f t="shared" si="5"/>
        <v>214</v>
      </c>
      <c r="N16" s="12">
        <f t="shared" si="2"/>
        <v>14000</v>
      </c>
    </row>
    <row r="17" spans="1:14" ht="18.75" customHeight="1">
      <c r="A17" s="15" t="s">
        <v>30</v>
      </c>
      <c r="B17" s="14">
        <v>1523</v>
      </c>
      <c r="C17" s="14">
        <v>1058</v>
      </c>
      <c r="D17" s="14">
        <v>923</v>
      </c>
      <c r="E17" s="14">
        <v>269</v>
      </c>
      <c r="F17" s="14">
        <v>1039</v>
      </c>
      <c r="G17" s="14">
        <v>1514</v>
      </c>
      <c r="H17" s="14">
        <v>1340</v>
      </c>
      <c r="I17" s="14">
        <v>1175</v>
      </c>
      <c r="J17" s="14">
        <v>945</v>
      </c>
      <c r="K17" s="14">
        <v>1412</v>
      </c>
      <c r="L17" s="14">
        <v>360</v>
      </c>
      <c r="M17" s="14">
        <v>181</v>
      </c>
      <c r="N17" s="12">
        <f t="shared" si="2"/>
        <v>11739</v>
      </c>
    </row>
    <row r="18" spans="1:14" ht="18.75" customHeight="1">
      <c r="A18" s="15" t="s">
        <v>31</v>
      </c>
      <c r="B18" s="14">
        <v>83</v>
      </c>
      <c r="C18" s="14">
        <v>56</v>
      </c>
      <c r="D18" s="14">
        <v>90</v>
      </c>
      <c r="E18" s="14">
        <v>15</v>
      </c>
      <c r="F18" s="14">
        <v>58</v>
      </c>
      <c r="G18" s="14">
        <v>79</v>
      </c>
      <c r="H18" s="14">
        <v>71</v>
      </c>
      <c r="I18" s="14">
        <v>78</v>
      </c>
      <c r="J18" s="14">
        <v>62</v>
      </c>
      <c r="K18" s="14">
        <v>138</v>
      </c>
      <c r="L18" s="14">
        <v>50</v>
      </c>
      <c r="M18" s="14">
        <v>10</v>
      </c>
      <c r="N18" s="12">
        <f t="shared" si="2"/>
        <v>790</v>
      </c>
    </row>
    <row r="19" spans="1:14" ht="18.75" customHeight="1">
      <c r="A19" s="15" t="s">
        <v>32</v>
      </c>
      <c r="B19" s="14">
        <v>192</v>
      </c>
      <c r="C19" s="14">
        <v>131</v>
      </c>
      <c r="D19" s="14">
        <v>119</v>
      </c>
      <c r="E19" s="14">
        <v>53</v>
      </c>
      <c r="F19" s="14">
        <v>131</v>
      </c>
      <c r="G19" s="14">
        <v>220</v>
      </c>
      <c r="H19" s="14">
        <v>159</v>
      </c>
      <c r="I19" s="14">
        <v>146</v>
      </c>
      <c r="J19" s="14">
        <v>124</v>
      </c>
      <c r="K19" s="14">
        <v>135</v>
      </c>
      <c r="L19" s="14">
        <v>38</v>
      </c>
      <c r="M19" s="14">
        <v>23</v>
      </c>
      <c r="N19" s="12">
        <f t="shared" si="2"/>
        <v>1471</v>
      </c>
    </row>
    <row r="20" spans="1:14" ht="18.75" customHeight="1">
      <c r="A20" s="17" t="s">
        <v>13</v>
      </c>
      <c r="B20" s="18">
        <f>B21+B22+B23</f>
        <v>62663</v>
      </c>
      <c r="C20" s="18">
        <f>C21+C22+C23</f>
        <v>37400</v>
      </c>
      <c r="D20" s="18">
        <f>D21+D22+D23</f>
        <v>39682</v>
      </c>
      <c r="E20" s="18">
        <f>E21+E22+E23</f>
        <v>8857</v>
      </c>
      <c r="F20" s="18">
        <f aca="true" t="shared" si="6" ref="F20:M20">F21+F22+F23</f>
        <v>32624</v>
      </c>
      <c r="G20" s="18">
        <f t="shared" si="6"/>
        <v>49053</v>
      </c>
      <c r="H20" s="18">
        <f t="shared" si="6"/>
        <v>47470</v>
      </c>
      <c r="I20" s="18">
        <f t="shared" si="6"/>
        <v>58203</v>
      </c>
      <c r="J20" s="18">
        <f t="shared" si="6"/>
        <v>37257</v>
      </c>
      <c r="K20" s="18">
        <f t="shared" si="6"/>
        <v>70261</v>
      </c>
      <c r="L20" s="18">
        <f t="shared" si="6"/>
        <v>20232</v>
      </c>
      <c r="M20" s="18">
        <f t="shared" si="6"/>
        <v>10322</v>
      </c>
      <c r="N20" s="12">
        <f aca="true" t="shared" si="7" ref="N20:N26">SUM(B20:M20)</f>
        <v>474024</v>
      </c>
    </row>
    <row r="21" spans="1:14" ht="18.75" customHeight="1">
      <c r="A21" s="13" t="s">
        <v>14</v>
      </c>
      <c r="B21" s="14">
        <v>36400</v>
      </c>
      <c r="C21" s="14">
        <v>24069</v>
      </c>
      <c r="D21" s="14">
        <v>23437</v>
      </c>
      <c r="E21" s="14">
        <v>5513</v>
      </c>
      <c r="F21" s="14">
        <v>19823</v>
      </c>
      <c r="G21" s="14">
        <v>31112</v>
      </c>
      <c r="H21" s="14">
        <v>29977</v>
      </c>
      <c r="I21" s="14">
        <v>34445</v>
      </c>
      <c r="J21" s="14">
        <v>22221</v>
      </c>
      <c r="K21" s="14">
        <v>38969</v>
      </c>
      <c r="L21" s="14">
        <v>11585</v>
      </c>
      <c r="M21" s="14">
        <v>5670</v>
      </c>
      <c r="N21" s="12">
        <f t="shared" si="7"/>
        <v>283221</v>
      </c>
    </row>
    <row r="22" spans="1:14" ht="18.75" customHeight="1">
      <c r="A22" s="13" t="s">
        <v>15</v>
      </c>
      <c r="B22" s="14">
        <v>23460</v>
      </c>
      <c r="C22" s="14">
        <v>11536</v>
      </c>
      <c r="D22" s="14">
        <v>14587</v>
      </c>
      <c r="E22" s="14">
        <v>2901</v>
      </c>
      <c r="F22" s="14">
        <v>11193</v>
      </c>
      <c r="G22" s="14">
        <v>15390</v>
      </c>
      <c r="H22" s="14">
        <v>15544</v>
      </c>
      <c r="I22" s="14">
        <v>21552</v>
      </c>
      <c r="J22" s="14">
        <v>13426</v>
      </c>
      <c r="K22" s="14">
        <v>28818</v>
      </c>
      <c r="L22" s="14">
        <v>7896</v>
      </c>
      <c r="M22" s="14">
        <v>4303</v>
      </c>
      <c r="N22" s="12">
        <f t="shared" si="7"/>
        <v>170606</v>
      </c>
    </row>
    <row r="23" spans="1:14" ht="18.75" customHeight="1">
      <c r="A23" s="13" t="s">
        <v>16</v>
      </c>
      <c r="B23" s="14">
        <v>2803</v>
      </c>
      <c r="C23" s="14">
        <v>1795</v>
      </c>
      <c r="D23" s="14">
        <v>1658</v>
      </c>
      <c r="E23" s="14">
        <v>443</v>
      </c>
      <c r="F23" s="14">
        <v>1608</v>
      </c>
      <c r="G23" s="14">
        <v>2551</v>
      </c>
      <c r="H23" s="14">
        <v>1949</v>
      </c>
      <c r="I23" s="14">
        <v>2206</v>
      </c>
      <c r="J23" s="14">
        <v>1610</v>
      </c>
      <c r="K23" s="14">
        <v>2474</v>
      </c>
      <c r="L23" s="14">
        <v>751</v>
      </c>
      <c r="M23" s="14">
        <v>349</v>
      </c>
      <c r="N23" s="12">
        <f t="shared" si="7"/>
        <v>20197</v>
      </c>
    </row>
    <row r="24" spans="1:14" ht="18.75" customHeight="1">
      <c r="A24" s="17" t="s">
        <v>17</v>
      </c>
      <c r="B24" s="14">
        <f>B25+B26</f>
        <v>24417</v>
      </c>
      <c r="C24" s="14">
        <f>C25+C26</f>
        <v>18527</v>
      </c>
      <c r="D24" s="14">
        <f>D25+D26</f>
        <v>20350</v>
      </c>
      <c r="E24" s="14">
        <f>E25+E26</f>
        <v>4921</v>
      </c>
      <c r="F24" s="14">
        <f aca="true" t="shared" si="8" ref="F24:M24">F25+F26</f>
        <v>18716</v>
      </c>
      <c r="G24" s="14">
        <f t="shared" si="8"/>
        <v>26923</v>
      </c>
      <c r="H24" s="14">
        <f t="shared" si="8"/>
        <v>23974</v>
      </c>
      <c r="I24" s="14">
        <f t="shared" si="8"/>
        <v>18886</v>
      </c>
      <c r="J24" s="14">
        <f t="shared" si="8"/>
        <v>16700</v>
      </c>
      <c r="K24" s="14">
        <f t="shared" si="8"/>
        <v>17663</v>
      </c>
      <c r="L24" s="14">
        <f t="shared" si="8"/>
        <v>4916</v>
      </c>
      <c r="M24" s="14">
        <f t="shared" si="8"/>
        <v>2206</v>
      </c>
      <c r="N24" s="12">
        <f t="shared" si="7"/>
        <v>198199</v>
      </c>
    </row>
    <row r="25" spans="1:14" ht="18.75" customHeight="1">
      <c r="A25" s="13" t="s">
        <v>18</v>
      </c>
      <c r="B25" s="14">
        <v>15627</v>
      </c>
      <c r="C25" s="14">
        <v>11857</v>
      </c>
      <c r="D25" s="14">
        <v>13024</v>
      </c>
      <c r="E25" s="14">
        <v>3149</v>
      </c>
      <c r="F25" s="14">
        <v>11978</v>
      </c>
      <c r="G25" s="14">
        <v>17231</v>
      </c>
      <c r="H25" s="14">
        <v>15343</v>
      </c>
      <c r="I25" s="14">
        <v>12087</v>
      </c>
      <c r="J25" s="14">
        <v>10688</v>
      </c>
      <c r="K25" s="14">
        <v>11304</v>
      </c>
      <c r="L25" s="14">
        <v>3146</v>
      </c>
      <c r="M25" s="14">
        <v>1412</v>
      </c>
      <c r="N25" s="12">
        <f t="shared" si="7"/>
        <v>126846</v>
      </c>
    </row>
    <row r="26" spans="1:14" ht="18.75" customHeight="1">
      <c r="A26" s="13" t="s">
        <v>19</v>
      </c>
      <c r="B26" s="14">
        <v>8790</v>
      </c>
      <c r="C26" s="14">
        <v>6670</v>
      </c>
      <c r="D26" s="14">
        <v>7326</v>
      </c>
      <c r="E26" s="14">
        <v>1772</v>
      </c>
      <c r="F26" s="14">
        <v>6738</v>
      </c>
      <c r="G26" s="14">
        <v>9692</v>
      </c>
      <c r="H26" s="14">
        <v>8631</v>
      </c>
      <c r="I26" s="14">
        <v>6799</v>
      </c>
      <c r="J26" s="14">
        <v>6012</v>
      </c>
      <c r="K26" s="14">
        <v>6359</v>
      </c>
      <c r="L26" s="14">
        <v>1770</v>
      </c>
      <c r="M26" s="14">
        <v>794</v>
      </c>
      <c r="N26" s="12">
        <f t="shared" si="7"/>
        <v>71353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335636.68</v>
      </c>
      <c r="C37" s="29">
        <f>ROUND(+C7*C35,2)</f>
        <v>226378.7</v>
      </c>
      <c r="D37" s="29">
        <f>ROUND(+D7*D35,2)</f>
        <v>234869.68</v>
      </c>
      <c r="E37" s="29">
        <f>ROUND(+E7*E35,2)</f>
        <v>68805.8</v>
      </c>
      <c r="F37" s="29">
        <f aca="true" t="shared" si="11" ref="F37:M37">ROUND(+F7*F35,2)</f>
        <v>216587.03</v>
      </c>
      <c r="G37" s="29">
        <f t="shared" si="11"/>
        <v>268887.03</v>
      </c>
      <c r="H37" s="29">
        <f t="shared" si="11"/>
        <v>283524.91</v>
      </c>
      <c r="I37" s="29">
        <f t="shared" si="11"/>
        <v>281699.14</v>
      </c>
      <c r="J37" s="29">
        <f t="shared" si="11"/>
        <v>238935.13</v>
      </c>
      <c r="K37" s="29">
        <f t="shared" si="11"/>
        <v>332883.19</v>
      </c>
      <c r="L37" s="29">
        <f t="shared" si="11"/>
        <v>127088.3</v>
      </c>
      <c r="M37" s="29">
        <f t="shared" si="11"/>
        <v>68224.65</v>
      </c>
      <c r="N37" s="29">
        <f>SUM(B37:M37)</f>
        <v>2683520.2399999998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-60381</v>
      </c>
      <c r="C39" s="30">
        <f>+C40+C43+C50</f>
        <v>-53079</v>
      </c>
      <c r="D39" s="30">
        <f>+D40+D43+D50</f>
        <v>-42243</v>
      </c>
      <c r="E39" s="30">
        <f>+E40+E43+E50</f>
        <v>-10380</v>
      </c>
      <c r="F39" s="30">
        <f aca="true" t="shared" si="12" ref="F39:M39">+F40+F43+F50</f>
        <v>-32538</v>
      </c>
      <c r="G39" s="30">
        <f t="shared" si="12"/>
        <v>-59250</v>
      </c>
      <c r="H39" s="30">
        <f t="shared" si="12"/>
        <v>-64044</v>
      </c>
      <c r="I39" s="30">
        <f t="shared" si="12"/>
        <v>-36120</v>
      </c>
      <c r="J39" s="30">
        <f t="shared" si="12"/>
        <v>-44187</v>
      </c>
      <c r="K39" s="30">
        <f t="shared" si="12"/>
        <v>-43563</v>
      </c>
      <c r="L39" s="30">
        <f t="shared" si="12"/>
        <v>-20568</v>
      </c>
      <c r="M39" s="30">
        <f t="shared" si="12"/>
        <v>-11415</v>
      </c>
      <c r="N39" s="30">
        <f>+N40+N43+N50</f>
        <v>-477768</v>
      </c>
      <c r="P39" s="42"/>
    </row>
    <row r="40" spans="1:16" ht="18.75" customHeight="1">
      <c r="A40" s="17" t="s">
        <v>70</v>
      </c>
      <c r="B40" s="31">
        <f>B41+B42</f>
        <v>-60381</v>
      </c>
      <c r="C40" s="31">
        <f>C41+C42</f>
        <v>-53079</v>
      </c>
      <c r="D40" s="31">
        <f>D41+D42</f>
        <v>-42243</v>
      </c>
      <c r="E40" s="31">
        <f>E41+E42</f>
        <v>-10380</v>
      </c>
      <c r="F40" s="31">
        <f aca="true" t="shared" si="13" ref="F40:M40">F41+F42</f>
        <v>-32538</v>
      </c>
      <c r="G40" s="31">
        <f t="shared" si="13"/>
        <v>-59250</v>
      </c>
      <c r="H40" s="31">
        <f t="shared" si="13"/>
        <v>-64044</v>
      </c>
      <c r="I40" s="31">
        <f t="shared" si="13"/>
        <v>-36120</v>
      </c>
      <c r="J40" s="31">
        <f t="shared" si="13"/>
        <v>-44187</v>
      </c>
      <c r="K40" s="31">
        <f t="shared" si="13"/>
        <v>-43563</v>
      </c>
      <c r="L40" s="31">
        <f t="shared" si="13"/>
        <v>-20568</v>
      </c>
      <c r="M40" s="31">
        <f t="shared" si="13"/>
        <v>-11415</v>
      </c>
      <c r="N40" s="30">
        <f aca="true" t="shared" si="14" ref="N40:N50">SUM(B40:M40)</f>
        <v>-477768</v>
      </c>
      <c r="P40" s="42"/>
    </row>
    <row r="41" spans="1:16" ht="18.75" customHeight="1">
      <c r="A41" s="13" t="s">
        <v>67</v>
      </c>
      <c r="B41" s="20">
        <f>ROUND(-B9*$D$3,2)</f>
        <v>-60381</v>
      </c>
      <c r="C41" s="20">
        <f>ROUND(-C9*$D$3,2)</f>
        <v>-53079</v>
      </c>
      <c r="D41" s="20">
        <f>ROUND(-D9*$D$3,2)</f>
        <v>-42243</v>
      </c>
      <c r="E41" s="20">
        <f>ROUND(-E9*$D$3,2)</f>
        <v>-10380</v>
      </c>
      <c r="F41" s="20">
        <f aca="true" t="shared" si="15" ref="F41:M41">ROUND(-F9*$D$3,2)</f>
        <v>-32538</v>
      </c>
      <c r="G41" s="20">
        <f t="shared" si="15"/>
        <v>-59250</v>
      </c>
      <c r="H41" s="20">
        <f t="shared" si="15"/>
        <v>-64044</v>
      </c>
      <c r="I41" s="20">
        <f t="shared" si="15"/>
        <v>-36120</v>
      </c>
      <c r="J41" s="20">
        <f t="shared" si="15"/>
        <v>-44187</v>
      </c>
      <c r="K41" s="20">
        <f t="shared" si="15"/>
        <v>-43563</v>
      </c>
      <c r="L41" s="20">
        <f t="shared" si="15"/>
        <v>-20568</v>
      </c>
      <c r="M41" s="20">
        <f t="shared" si="15"/>
        <v>-11415</v>
      </c>
      <c r="N41" s="56">
        <f t="shared" si="14"/>
        <v>-477768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275255.68</v>
      </c>
      <c r="C52" s="34">
        <f aca="true" t="shared" si="18" ref="C52:M52">+C37+C39</f>
        <v>173299.7</v>
      </c>
      <c r="D52" s="34">
        <f t="shared" si="18"/>
        <v>192626.68</v>
      </c>
      <c r="E52" s="34">
        <f t="shared" si="18"/>
        <v>58425.8</v>
      </c>
      <c r="F52" s="34">
        <f t="shared" si="18"/>
        <v>184049.03</v>
      </c>
      <c r="G52" s="34">
        <f t="shared" si="18"/>
        <v>209637.03000000003</v>
      </c>
      <c r="H52" s="34">
        <f t="shared" si="18"/>
        <v>219480.90999999997</v>
      </c>
      <c r="I52" s="34">
        <f t="shared" si="18"/>
        <v>245579.14</v>
      </c>
      <c r="J52" s="34">
        <f t="shared" si="18"/>
        <v>194748.13</v>
      </c>
      <c r="K52" s="34">
        <f t="shared" si="18"/>
        <v>289320.19</v>
      </c>
      <c r="L52" s="34">
        <f t="shared" si="18"/>
        <v>106520.3</v>
      </c>
      <c r="M52" s="34">
        <f t="shared" si="18"/>
        <v>56809.649999999994</v>
      </c>
      <c r="N52" s="34">
        <f>SUM(B52:M52)</f>
        <v>2205752.2399999998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2205752.2199999997</v>
      </c>
      <c r="P55" s="42"/>
    </row>
    <row r="56" spans="1:14" ht="18.75" customHeight="1">
      <c r="A56" s="17" t="s">
        <v>80</v>
      </c>
      <c r="B56" s="44">
        <v>57718.36</v>
      </c>
      <c r="C56" s="44">
        <v>48678.69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106397.05</v>
      </c>
    </row>
    <row r="57" spans="1:14" ht="18.75" customHeight="1">
      <c r="A57" s="17" t="s">
        <v>81</v>
      </c>
      <c r="B57" s="44">
        <v>217537.32</v>
      </c>
      <c r="C57" s="44">
        <v>124621.01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342158.33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192626.68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192626.68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58425.79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58425.79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184049.03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184049.03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209637.03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209637.03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176327.56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176327.56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43153.34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43153.34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245579.14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245579.14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194748.13</v>
      </c>
      <c r="K65" s="43">
        <v>0</v>
      </c>
      <c r="L65" s="43">
        <v>0</v>
      </c>
      <c r="M65" s="43">
        <v>0</v>
      </c>
      <c r="N65" s="34">
        <f t="shared" si="19"/>
        <v>194748.13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289320.19</v>
      </c>
      <c r="L66" s="43">
        <v>0</v>
      </c>
      <c r="M66" s="43">
        <v>0</v>
      </c>
      <c r="N66" s="31">
        <f t="shared" si="19"/>
        <v>289320.19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106520.3</v>
      </c>
      <c r="M67" s="43">
        <v>0</v>
      </c>
      <c r="N67" s="34">
        <f t="shared" si="19"/>
        <v>106520.3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56809.65</v>
      </c>
      <c r="N68" s="31">
        <f t="shared" si="19"/>
        <v>56809.65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1.942282145117354</v>
      </c>
      <c r="C73" s="54">
        <v>1.951879783744381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1.6939999872174254</v>
      </c>
      <c r="C74" s="54">
        <v>1.5946000098362267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1.5792000107579658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1.9565998407552752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1.8175999697887733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1.4482999833025418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1.7000442862433023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1.6205998395263261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1.6418999935885854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1.849199984521322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1.7678999750389022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2.0998000793073825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2.088999969380569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2014-08-01T20:25:12Z</dcterms:modified>
  <cp:category/>
  <cp:version/>
  <cp:contentType/>
  <cp:contentStatus/>
</cp:coreProperties>
</file>