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<sst xmlns="http://schemas.openxmlformats.org/spreadsheetml/2006/main" count="100" uniqueCount="98">
  <si>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</si>
  <si>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</si>
  <si>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</si>
  <si>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</si>
  <si>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</si>
  <si>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</si>
  <si>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</si>
  <si>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</si>
  <si>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</si>
  <si>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</si>
  <si>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</si>
  <si>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</si>
  <si>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</si>
  <si>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</si>
  <si>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</si>
  <si>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</si>
  <si>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</si>
  <si>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</si>
  <si>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</si>
  <si>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</si>
  <si>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</si>
  <si>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</si>
  <si>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</si>
  <si>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</si>
  <si>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</si>
  <si>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</si>
  <si>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</si>
  <si>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</si>
  <si>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</si>
  <si>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</si>
  <si>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</si>
  <si>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</si>
  <si>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</si>
  <si>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</si>
  <si>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</si>
  <si>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</si>
  <si>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</si>
  <si>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</si>
  <si>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</si>
  <si>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</si>
  <si>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</si>
  <si>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</si>
  <si>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</si>
  <si>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</si>
  <si>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</si>
  <si>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</si>
  <si>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</si>
  <si>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</si>
  <si>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</si>
  <si>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</si>
  <si>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</si>
  <si>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</si>
  <si>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</si>
  <si>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</si>
  <si>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</si>
  <si>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</si>
  <si>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</si>
  <si>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</si>
  <si>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</si>
  <si>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</si>
  <si>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</si>
  <si>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</si>
  <si>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</si>
  <si>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</si>
  <si>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</si>
  <si>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</si>
  <si>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</si>
  <si>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</si>
  <si>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</si>
  <si>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</si>
  <si>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</si>
  <si>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</si>
  <si>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</si>
  <si>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</si>
  <si>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</si>
  <si>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</si>
  <si>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</si>
  <si>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</si>
  <si>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</si>
  <si>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</si>
  <si>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</si>
  <si>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</si>
  <si>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</si>
  <si>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</si>
  <si>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</si>
  <si>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</si>
  <si>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</si>
  <si>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</si>
  <si>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</si>
  <si>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</si>
  <si>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</si>
  <si>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</si>
  <si>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</si>
  <si>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</si>
  <si>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</si>
  <si>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</si>
  <si>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</si>
  <si>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26/07/14 - VENCIMENTO 01/08/14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</si>
</sst>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345197</v>
      </c>
      <c r="C7" s="10">
        <f>C8+C20+C24</f>
        <v>250300</v>
      </c>
      <c r="D7" s="10">
        <f>D8+D20+D24</f>
        <v>258807</v>
      </c>
      <c r="E7" s="10">
        <f>E8+E20+E24</f>
        <v>65798</v>
      </c>
      <c r="F7" s="10">
        <f aca="true" t="shared" si="0" ref="F7:M7">F8+F20+F24</f>
        <v>210141</v>
      </c>
      <c r="G7" s="10">
        <f t="shared" si="0"/>
        <v>319859</v>
      </c>
      <c r="H7" s="10">
        <f t="shared" si="0"/>
        <v>316738</v>
      </c>
      <c r="I7" s="10">
        <f t="shared" si="0"/>
        <v>291536</v>
      </c>
      <c r="J7" s="10">
        <f t="shared" si="0"/>
        <v>216170</v>
      </c>
      <c r="K7" s="10">
        <f t="shared" si="0"/>
        <v>284573</v>
      </c>
      <c r="L7" s="10">
        <f t="shared" si="0"/>
        <v>103902</v>
      </c>
      <c r="M7" s="10">
        <f t="shared" si="0"/>
        <v>58922</v>
      </c>
      <c r="N7" s="10">
        <f>+N8+N20+N24</f>
        <v>2721943</v>
      </c>
      <c r="P7" s="41"/>
    </row>
    <row r="8" spans="1:14" ht="18.75" customHeight="1">
      <c r="A8" s="11" t="s">
        <v>34</v>
      </c>
      <c r="B8" s="12">
        <f>+B9+B12+B16</f>
        <v>196854</v>
      </c>
      <c r="C8" s="12">
        <f>+C9+C12+C16</f>
        <v>149403</v>
      </c>
      <c r="D8" s="12">
        <f>+D9+D12+D16</f>
        <v>161939</v>
      </c>
      <c r="E8" s="12">
        <f>+E9+E12+E16</f>
        <v>40208</v>
      </c>
      <c r="F8" s="12">
        <f aca="true" t="shared" si="1" ref="F8:M8">+F9+F12+F16</f>
        <v>123053</v>
      </c>
      <c r="G8" s="12">
        <f t="shared" si="1"/>
        <v>190957</v>
      </c>
      <c r="H8" s="12">
        <f t="shared" si="1"/>
        <v>185097</v>
      </c>
      <c r="I8" s="12">
        <f t="shared" si="1"/>
        <v>167571</v>
      </c>
      <c r="J8" s="12">
        <f t="shared" si="1"/>
        <v>130662</v>
      </c>
      <c r="K8" s="12">
        <f t="shared" si="1"/>
        <v>158775</v>
      </c>
      <c r="L8" s="12">
        <f t="shared" si="1"/>
        <v>63361</v>
      </c>
      <c r="M8" s="12">
        <f t="shared" si="1"/>
        <v>37978</v>
      </c>
      <c r="N8" s="12">
        <f>SUM(B8:M8)</f>
        <v>1605858</v>
      </c>
    </row>
    <row r="9" spans="1:14" ht="18.75" customHeight="1">
      <c r="A9" s="13" t="s">
        <v>7</v>
      </c>
      <c r="B9" s="14">
        <v>29204</v>
      </c>
      <c r="C9" s="14">
        <v>27973</v>
      </c>
      <c r="D9" s="14">
        <v>19513</v>
      </c>
      <c r="E9" s="14">
        <v>5394</v>
      </c>
      <c r="F9" s="14">
        <v>15041</v>
      </c>
      <c r="G9" s="14">
        <v>27011</v>
      </c>
      <c r="H9" s="14">
        <v>34513</v>
      </c>
      <c r="I9" s="14">
        <v>17201</v>
      </c>
      <c r="J9" s="14">
        <v>21449</v>
      </c>
      <c r="K9" s="14">
        <v>18431</v>
      </c>
      <c r="L9" s="14">
        <v>10797</v>
      </c>
      <c r="M9" s="14">
        <v>6510</v>
      </c>
      <c r="N9" s="12">
        <f aca="true" t="shared" si="2" ref="N9:N19">SUM(B9:M9)</f>
        <v>233037</v>
      </c>
    </row>
    <row r="10" spans="1:14" ht="18.75" customHeight="1">
      <c r="A10" s="15" t="s">
        <v>8</v>
      </c>
      <c r="B10" s="14">
        <f>+B9-B11</f>
        <v>29204</v>
      </c>
      <c r="C10" s="14">
        <f>+C9-C11</f>
        <v>27973</v>
      </c>
      <c r="D10" s="14">
        <f>+D9-D11</f>
        <v>19513</v>
      </c>
      <c r="E10" s="14">
        <f>+E9-E11</f>
        <v>5394</v>
      </c>
      <c r="F10" s="14">
        <f aca="true" t="shared" si="3" ref="F10:M10">+F9-F11</f>
        <v>15041</v>
      </c>
      <c r="G10" s="14">
        <f t="shared" si="3"/>
        <v>27011</v>
      </c>
      <c r="H10" s="14">
        <f t="shared" si="3"/>
        <v>34513</v>
      </c>
      <c r="I10" s="14">
        <f t="shared" si="3"/>
        <v>17201</v>
      </c>
      <c r="J10" s="14">
        <f t="shared" si="3"/>
        <v>21449</v>
      </c>
      <c r="K10" s="14">
        <f t="shared" si="3"/>
        <v>18431</v>
      </c>
      <c r="L10" s="14">
        <f t="shared" si="3"/>
        <v>10797</v>
      </c>
      <c r="M10" s="14">
        <f t="shared" si="3"/>
        <v>6510</v>
      </c>
      <c r="N10" s="12">
        <f t="shared" si="2"/>
        <v>233037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164769</v>
      </c>
      <c r="C12" s="14">
        <f>C13+C14+C15</f>
        <v>119276</v>
      </c>
      <c r="D12" s="14">
        <f>D13+D14+D15</f>
        <v>140689</v>
      </c>
      <c r="E12" s="14">
        <f>E13+E14+E15</f>
        <v>34222</v>
      </c>
      <c r="F12" s="14">
        <f aca="true" t="shared" si="4" ref="F12:M12">F13+F14+F15</f>
        <v>106193</v>
      </c>
      <c r="G12" s="14">
        <f t="shared" si="4"/>
        <v>161049</v>
      </c>
      <c r="H12" s="14">
        <f t="shared" si="4"/>
        <v>147881</v>
      </c>
      <c r="I12" s="14">
        <f t="shared" si="4"/>
        <v>148182</v>
      </c>
      <c r="J12" s="14">
        <f t="shared" si="4"/>
        <v>107482</v>
      </c>
      <c r="K12" s="14">
        <f t="shared" si="4"/>
        <v>138102</v>
      </c>
      <c r="L12" s="14">
        <f t="shared" si="4"/>
        <v>51864</v>
      </c>
      <c r="M12" s="14">
        <f t="shared" si="4"/>
        <v>31123</v>
      </c>
      <c r="N12" s="12">
        <f t="shared" si="2"/>
        <v>1350832</v>
      </c>
    </row>
    <row r="13" spans="1:14" ht="18.75" customHeight="1">
      <c r="A13" s="15" t="s">
        <v>10</v>
      </c>
      <c r="B13" s="14">
        <v>82813</v>
      </c>
      <c r="C13" s="14">
        <v>62351</v>
      </c>
      <c r="D13" s="14">
        <v>71744</v>
      </c>
      <c r="E13" s="14">
        <v>17521</v>
      </c>
      <c r="F13" s="14">
        <v>54524</v>
      </c>
      <c r="G13" s="14">
        <v>83913</v>
      </c>
      <c r="H13" s="14">
        <v>78209</v>
      </c>
      <c r="I13" s="14">
        <v>77128</v>
      </c>
      <c r="J13" s="14">
        <v>54102</v>
      </c>
      <c r="K13" s="14">
        <v>69081</v>
      </c>
      <c r="L13" s="14">
        <v>25647</v>
      </c>
      <c r="M13" s="14">
        <v>14961</v>
      </c>
      <c r="N13" s="12">
        <f t="shared" si="2"/>
        <v>691994</v>
      </c>
    </row>
    <row r="14" spans="1:14" ht="18.75" customHeight="1">
      <c r="A14" s="15" t="s">
        <v>11</v>
      </c>
      <c r="B14" s="14">
        <v>72202</v>
      </c>
      <c r="C14" s="14">
        <v>49530</v>
      </c>
      <c r="D14" s="14">
        <v>62361</v>
      </c>
      <c r="E14" s="14">
        <v>14587</v>
      </c>
      <c r="F14" s="14">
        <v>45267</v>
      </c>
      <c r="G14" s="14">
        <v>67241</v>
      </c>
      <c r="H14" s="14">
        <v>61518</v>
      </c>
      <c r="I14" s="14">
        <v>63517</v>
      </c>
      <c r="J14" s="14">
        <v>47379</v>
      </c>
      <c r="K14" s="14">
        <v>61726</v>
      </c>
      <c r="L14" s="14">
        <v>23911</v>
      </c>
      <c r="M14" s="14">
        <v>14989</v>
      </c>
      <c r="N14" s="12">
        <f t="shared" si="2"/>
        <v>584228</v>
      </c>
    </row>
    <row r="15" spans="1:14" ht="18.75" customHeight="1">
      <c r="A15" s="15" t="s">
        <v>12</v>
      </c>
      <c r="B15" s="14">
        <v>9754</v>
      </c>
      <c r="C15" s="14">
        <v>7395</v>
      </c>
      <c r="D15" s="14">
        <v>6584</v>
      </c>
      <c r="E15" s="14">
        <v>2114</v>
      </c>
      <c r="F15" s="14">
        <v>6402</v>
      </c>
      <c r="G15" s="14">
        <v>9895</v>
      </c>
      <c r="H15" s="14">
        <v>8154</v>
      </c>
      <c r="I15" s="14">
        <v>7537</v>
      </c>
      <c r="J15" s="14">
        <v>6001</v>
      </c>
      <c r="K15" s="14">
        <v>7295</v>
      </c>
      <c r="L15" s="14">
        <v>2306</v>
      </c>
      <c r="M15" s="14">
        <v>1173</v>
      </c>
      <c r="N15" s="12">
        <f t="shared" si="2"/>
        <v>74610</v>
      </c>
    </row>
    <row r="16" spans="1:14" ht="18.75" customHeight="1">
      <c r="A16" s="16" t="s">
        <v>33</v>
      </c>
      <c r="B16" s="14">
        <f>B17+B18+B19</f>
        <v>2881</v>
      </c>
      <c r="C16" s="14">
        <f>C17+C18+C19</f>
        <v>2154</v>
      </c>
      <c r="D16" s="14">
        <f>D17+D18+D19</f>
        <v>1737</v>
      </c>
      <c r="E16" s="14">
        <f>E17+E18+E19</f>
        <v>592</v>
      </c>
      <c r="F16" s="14">
        <f aca="true" t="shared" si="5" ref="F16:M16">F17+F18+F19</f>
        <v>1819</v>
      </c>
      <c r="G16" s="14">
        <f t="shared" si="5"/>
        <v>2897</v>
      </c>
      <c r="H16" s="14">
        <f t="shared" si="5"/>
        <v>2703</v>
      </c>
      <c r="I16" s="14">
        <f t="shared" si="5"/>
        <v>2188</v>
      </c>
      <c r="J16" s="14">
        <f t="shared" si="5"/>
        <v>1731</v>
      </c>
      <c r="K16" s="14">
        <f t="shared" si="5"/>
        <v>2242</v>
      </c>
      <c r="L16" s="14">
        <f t="shared" si="5"/>
        <v>700</v>
      </c>
      <c r="M16" s="14">
        <f t="shared" si="5"/>
        <v>345</v>
      </c>
      <c r="N16" s="12">
        <f t="shared" si="2"/>
        <v>21989</v>
      </c>
    </row>
    <row r="17" spans="1:14" ht="18.75" customHeight="1">
      <c r="A17" s="15" t="s">
        <v>30</v>
      </c>
      <c r="B17" s="14">
        <v>2335</v>
      </c>
      <c r="C17" s="14">
        <v>1734</v>
      </c>
      <c r="D17" s="14">
        <v>1409</v>
      </c>
      <c r="E17" s="14">
        <v>490</v>
      </c>
      <c r="F17" s="14">
        <v>1537</v>
      </c>
      <c r="G17" s="14">
        <v>2353</v>
      </c>
      <c r="H17" s="14">
        <v>2280</v>
      </c>
      <c r="I17" s="14">
        <v>1799</v>
      </c>
      <c r="J17" s="14">
        <v>1403</v>
      </c>
      <c r="K17" s="14">
        <v>1864</v>
      </c>
      <c r="L17" s="14">
        <v>571</v>
      </c>
      <c r="M17" s="14">
        <v>282</v>
      </c>
      <c r="N17" s="12">
        <f t="shared" si="2"/>
        <v>18057</v>
      </c>
    </row>
    <row r="18" spans="1:14" ht="18.75" customHeight="1">
      <c r="A18" s="15" t="s">
        <v>31</v>
      </c>
      <c r="B18" s="14">
        <v>154</v>
      </c>
      <c r="C18" s="14">
        <v>137</v>
      </c>
      <c r="D18" s="14">
        <v>144</v>
      </c>
      <c r="E18" s="14">
        <v>26</v>
      </c>
      <c r="F18" s="14">
        <v>80</v>
      </c>
      <c r="G18" s="14">
        <v>175</v>
      </c>
      <c r="H18" s="14">
        <v>159</v>
      </c>
      <c r="I18" s="14">
        <v>136</v>
      </c>
      <c r="J18" s="14">
        <v>87</v>
      </c>
      <c r="K18" s="14">
        <v>155</v>
      </c>
      <c r="L18" s="14">
        <v>67</v>
      </c>
      <c r="M18" s="14">
        <v>26</v>
      </c>
      <c r="N18" s="12">
        <f t="shared" si="2"/>
        <v>1346</v>
      </c>
    </row>
    <row r="19" spans="1:14" ht="18.75" customHeight="1">
      <c r="A19" s="15" t="s">
        <v>32</v>
      </c>
      <c r="B19" s="14">
        <v>392</v>
      </c>
      <c r="C19" s="14">
        <v>283</v>
      </c>
      <c r="D19" s="14">
        <v>184</v>
      </c>
      <c r="E19" s="14">
        <v>76</v>
      </c>
      <c r="F19" s="14">
        <v>202</v>
      </c>
      <c r="G19" s="14">
        <v>369</v>
      </c>
      <c r="H19" s="14">
        <v>264</v>
      </c>
      <c r="I19" s="14">
        <v>253</v>
      </c>
      <c r="J19" s="14">
        <v>241</v>
      </c>
      <c r="K19" s="14">
        <v>223</v>
      </c>
      <c r="L19" s="14">
        <v>62</v>
      </c>
      <c r="M19" s="14">
        <v>37</v>
      </c>
      <c r="N19" s="12">
        <f t="shared" si="2"/>
        <v>2586</v>
      </c>
    </row>
    <row r="20" spans="1:14" ht="18.75" customHeight="1">
      <c r="A20" s="17" t="s">
        <v>13</v>
      </c>
      <c r="B20" s="18">
        <f>B21+B22+B23</f>
        <v>108877</v>
      </c>
      <c r="C20" s="18">
        <f>C21+C22+C23</f>
        <v>69257</v>
      </c>
      <c r="D20" s="18">
        <f>D21+D22+D23</f>
        <v>65717</v>
      </c>
      <c r="E20" s="18">
        <f>E21+E22+E23</f>
        <v>16513</v>
      </c>
      <c r="F20" s="18">
        <f aca="true" t="shared" si="6" ref="F20:M20">F21+F22+F23</f>
        <v>56794</v>
      </c>
      <c r="G20" s="18">
        <f t="shared" si="6"/>
        <v>85011</v>
      </c>
      <c r="H20" s="18">
        <f t="shared" si="6"/>
        <v>91563</v>
      </c>
      <c r="I20" s="18">
        <f t="shared" si="6"/>
        <v>95394</v>
      </c>
      <c r="J20" s="18">
        <f t="shared" si="6"/>
        <v>60716</v>
      </c>
      <c r="K20" s="18">
        <f t="shared" si="6"/>
        <v>101526</v>
      </c>
      <c r="L20" s="18">
        <f t="shared" si="6"/>
        <v>33024</v>
      </c>
      <c r="M20" s="18">
        <f t="shared" si="6"/>
        <v>17547</v>
      </c>
      <c r="N20" s="12">
        <f aca="true" t="shared" si="7" ref="N20:N26">SUM(B20:M20)</f>
        <v>801939</v>
      </c>
    </row>
    <row r="21" spans="1:14" ht="18.75" customHeight="1">
      <c r="A21" s="13" t="s">
        <v>14</v>
      </c>
      <c r="B21" s="14">
        <v>60266</v>
      </c>
      <c r="C21" s="14">
        <v>41467</v>
      </c>
      <c r="D21" s="14">
        <v>38174</v>
      </c>
      <c r="E21" s="14">
        <v>9728</v>
      </c>
      <c r="F21" s="14">
        <v>33063</v>
      </c>
      <c r="G21" s="14">
        <v>50685</v>
      </c>
      <c r="H21" s="14">
        <v>54714</v>
      </c>
      <c r="I21" s="14">
        <v>54039</v>
      </c>
      <c r="J21" s="14">
        <v>34382</v>
      </c>
      <c r="K21" s="14">
        <v>54770</v>
      </c>
      <c r="L21" s="14">
        <v>18007</v>
      </c>
      <c r="M21" s="14">
        <v>9492</v>
      </c>
      <c r="N21" s="12">
        <f t="shared" si="7"/>
        <v>458787</v>
      </c>
    </row>
    <row r="22" spans="1:14" ht="18.75" customHeight="1">
      <c r="A22" s="13" t="s">
        <v>15</v>
      </c>
      <c r="B22" s="14">
        <v>43032</v>
      </c>
      <c r="C22" s="14">
        <v>24134</v>
      </c>
      <c r="D22" s="14">
        <v>24613</v>
      </c>
      <c r="E22" s="14">
        <v>5891</v>
      </c>
      <c r="F22" s="14">
        <v>20579</v>
      </c>
      <c r="G22" s="14">
        <v>29733</v>
      </c>
      <c r="H22" s="14">
        <v>32695</v>
      </c>
      <c r="I22" s="14">
        <v>37217</v>
      </c>
      <c r="J22" s="14">
        <v>23435</v>
      </c>
      <c r="K22" s="14">
        <v>42498</v>
      </c>
      <c r="L22" s="14">
        <v>13718</v>
      </c>
      <c r="M22" s="14">
        <v>7480</v>
      </c>
      <c r="N22" s="12">
        <f t="shared" si="7"/>
        <v>305025</v>
      </c>
    </row>
    <row r="23" spans="1:14" ht="18.75" customHeight="1">
      <c r="A23" s="13" t="s">
        <v>16</v>
      </c>
      <c r="B23" s="14">
        <v>5579</v>
      </c>
      <c r="C23" s="14">
        <v>3656</v>
      </c>
      <c r="D23" s="14">
        <v>2930</v>
      </c>
      <c r="E23" s="14">
        <v>894</v>
      </c>
      <c r="F23" s="14">
        <v>3152</v>
      </c>
      <c r="G23" s="14">
        <v>4593</v>
      </c>
      <c r="H23" s="14">
        <v>4154</v>
      </c>
      <c r="I23" s="14">
        <v>4138</v>
      </c>
      <c r="J23" s="14">
        <v>2899</v>
      </c>
      <c r="K23" s="14">
        <v>4258</v>
      </c>
      <c r="L23" s="14">
        <v>1299</v>
      </c>
      <c r="M23" s="14">
        <v>575</v>
      </c>
      <c r="N23" s="12">
        <f t="shared" si="7"/>
        <v>38127</v>
      </c>
    </row>
    <row r="24" spans="1:14" ht="18.75" customHeight="1">
      <c r="A24" s="17" t="s">
        <v>17</v>
      </c>
      <c r="B24" s="14">
        <f>B25+B26</f>
        <v>39466</v>
      </c>
      <c r="C24" s="14">
        <f>C25+C26</f>
        <v>31640</v>
      </c>
      <c r="D24" s="14">
        <f>D25+D26</f>
        <v>31151</v>
      </c>
      <c r="E24" s="14">
        <f>E25+E26</f>
        <v>9077</v>
      </c>
      <c r="F24" s="14">
        <f aca="true" t="shared" si="8" ref="F24:M24">F25+F26</f>
        <v>30294</v>
      </c>
      <c r="G24" s="14">
        <f t="shared" si="8"/>
        <v>43891</v>
      </c>
      <c r="H24" s="14">
        <f t="shared" si="8"/>
        <v>40078</v>
      </c>
      <c r="I24" s="14">
        <f t="shared" si="8"/>
        <v>28571</v>
      </c>
      <c r="J24" s="14">
        <f t="shared" si="8"/>
        <v>24792</v>
      </c>
      <c r="K24" s="14">
        <f t="shared" si="8"/>
        <v>24272</v>
      </c>
      <c r="L24" s="14">
        <f t="shared" si="8"/>
        <v>7517</v>
      </c>
      <c r="M24" s="14">
        <f t="shared" si="8"/>
        <v>3397</v>
      </c>
      <c r="N24" s="12">
        <f t="shared" si="7"/>
        <v>314146</v>
      </c>
    </row>
    <row r="25" spans="1:14" ht="18.75" customHeight="1">
      <c r="A25" s="13" t="s">
        <v>18</v>
      </c>
      <c r="B25" s="14">
        <v>25258</v>
      </c>
      <c r="C25" s="14">
        <v>20250</v>
      </c>
      <c r="D25" s="14">
        <v>19937</v>
      </c>
      <c r="E25" s="14">
        <v>5809</v>
      </c>
      <c r="F25" s="14">
        <v>19388</v>
      </c>
      <c r="G25" s="14">
        <v>28090</v>
      </c>
      <c r="H25" s="14">
        <v>25650</v>
      </c>
      <c r="I25" s="14">
        <v>18285</v>
      </c>
      <c r="J25" s="14">
        <v>15867</v>
      </c>
      <c r="K25" s="14">
        <v>15534</v>
      </c>
      <c r="L25" s="14">
        <v>4811</v>
      </c>
      <c r="M25" s="14">
        <v>2174</v>
      </c>
      <c r="N25" s="12">
        <f t="shared" si="7"/>
        <v>201053</v>
      </c>
    </row>
    <row r="26" spans="1:14" ht="18.75" customHeight="1">
      <c r="A26" s="13" t="s">
        <v>19</v>
      </c>
      <c r="B26" s="14">
        <v>14208</v>
      </c>
      <c r="C26" s="14">
        <v>11390</v>
      </c>
      <c r="D26" s="14">
        <v>11214</v>
      </c>
      <c r="E26" s="14">
        <v>3268</v>
      </c>
      <c r="F26" s="14">
        <v>10906</v>
      </c>
      <c r="G26" s="14">
        <v>15801</v>
      </c>
      <c r="H26" s="14">
        <v>14428</v>
      </c>
      <c r="I26" s="14">
        <v>10286</v>
      </c>
      <c r="J26" s="14">
        <v>8925</v>
      </c>
      <c r="K26" s="14">
        <v>8738</v>
      </c>
      <c r="L26" s="14">
        <v>2706</v>
      </c>
      <c r="M26" s="14">
        <v>1223</v>
      </c>
      <c r="N26" s="12">
        <f t="shared" si="7"/>
        <v>113093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600918.94</v>
      </c>
      <c r="C37" s="29">
        <f>ROUND(+C7*C35,2)</f>
        <v>421004.6</v>
      </c>
      <c r="D37" s="29">
        <f>ROUND(+D7*D35,2)</f>
        <v>408708.01</v>
      </c>
      <c r="E37" s="29">
        <f>ROUND(+E7*E35,2)</f>
        <v>128740.37</v>
      </c>
      <c r="F37" s="29">
        <f aca="true" t="shared" si="11" ref="F37:M37">ROUND(+F7*F35,2)</f>
        <v>381952.28</v>
      </c>
      <c r="G37" s="29">
        <f t="shared" si="11"/>
        <v>463251.79</v>
      </c>
      <c r="H37" s="29">
        <f t="shared" si="11"/>
        <v>533070.05</v>
      </c>
      <c r="I37" s="29">
        <f t="shared" si="11"/>
        <v>478672.96</v>
      </c>
      <c r="J37" s="29">
        <f t="shared" si="11"/>
        <v>399741.56</v>
      </c>
      <c r="K37" s="29">
        <f t="shared" si="11"/>
        <v>503096.61</v>
      </c>
      <c r="L37" s="29">
        <f t="shared" si="11"/>
        <v>218173.42</v>
      </c>
      <c r="M37" s="29">
        <f t="shared" si="11"/>
        <v>123088.06</v>
      </c>
      <c r="N37" s="29">
        <f>SUM(B37:M37)</f>
        <v>4660418.649999999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-87612</v>
      </c>
      <c r="C39" s="30">
        <f>+C40+C43+C50</f>
        <v>-83919</v>
      </c>
      <c r="D39" s="30">
        <f>+D40+D43+D50</f>
        <v>-58539</v>
      </c>
      <c r="E39" s="30">
        <f>+E40+E43+E50</f>
        <v>-16182</v>
      </c>
      <c r="F39" s="30">
        <f aca="true" t="shared" si="12" ref="F39:M39">+F40+F43+F50</f>
        <v>-45123</v>
      </c>
      <c r="G39" s="30">
        <f t="shared" si="12"/>
        <v>-81033</v>
      </c>
      <c r="H39" s="30">
        <f t="shared" si="12"/>
        <v>-103539</v>
      </c>
      <c r="I39" s="30">
        <f t="shared" si="12"/>
        <v>-51603</v>
      </c>
      <c r="J39" s="30">
        <f t="shared" si="12"/>
        <v>-64347</v>
      </c>
      <c r="K39" s="30">
        <f t="shared" si="12"/>
        <v>-55293</v>
      </c>
      <c r="L39" s="30">
        <f t="shared" si="12"/>
        <v>-32391</v>
      </c>
      <c r="M39" s="30">
        <f t="shared" si="12"/>
        <v>-19530</v>
      </c>
      <c r="N39" s="30">
        <f>+N40+N43+N50</f>
        <v>-699111</v>
      </c>
      <c r="P39" s="42"/>
    </row>
    <row r="40" spans="1:16" ht="18.75" customHeight="1">
      <c r="A40" s="17" t="s">
        <v>70</v>
      </c>
      <c r="B40" s="31">
        <f>B41+B42</f>
        <v>-87612</v>
      </c>
      <c r="C40" s="31">
        <f>C41+C42</f>
        <v>-83919</v>
      </c>
      <c r="D40" s="31">
        <f>D41+D42</f>
        <v>-58539</v>
      </c>
      <c r="E40" s="31">
        <f>E41+E42</f>
        <v>-16182</v>
      </c>
      <c r="F40" s="31">
        <f aca="true" t="shared" si="13" ref="F40:M40">F41+F42</f>
        <v>-45123</v>
      </c>
      <c r="G40" s="31">
        <f t="shared" si="13"/>
        <v>-81033</v>
      </c>
      <c r="H40" s="31">
        <f t="shared" si="13"/>
        <v>-103539</v>
      </c>
      <c r="I40" s="31">
        <f t="shared" si="13"/>
        <v>-51603</v>
      </c>
      <c r="J40" s="31">
        <f t="shared" si="13"/>
        <v>-64347</v>
      </c>
      <c r="K40" s="31">
        <f t="shared" si="13"/>
        <v>-55293</v>
      </c>
      <c r="L40" s="31">
        <f t="shared" si="13"/>
        <v>-32391</v>
      </c>
      <c r="M40" s="31">
        <f t="shared" si="13"/>
        <v>-19530</v>
      </c>
      <c r="N40" s="30">
        <f aca="true" t="shared" si="14" ref="N40:N50">SUM(B40:M40)</f>
        <v>-699111</v>
      </c>
      <c r="P40" s="42"/>
    </row>
    <row r="41" spans="1:16" ht="18.75" customHeight="1">
      <c r="A41" s="13" t="s">
        <v>67</v>
      </c>
      <c r="B41" s="20">
        <f>ROUND(-B9*$D$3,2)</f>
        <v>-87612</v>
      </c>
      <c r="C41" s="20">
        <f>ROUND(-C9*$D$3,2)</f>
        <v>-83919</v>
      </c>
      <c r="D41" s="20">
        <f>ROUND(-D9*$D$3,2)</f>
        <v>-58539</v>
      </c>
      <c r="E41" s="20">
        <f>ROUND(-E9*$D$3,2)</f>
        <v>-16182</v>
      </c>
      <c r="F41" s="20">
        <f aca="true" t="shared" si="15" ref="F41:M41">ROUND(-F9*$D$3,2)</f>
        <v>-45123</v>
      </c>
      <c r="G41" s="20">
        <f t="shared" si="15"/>
        <v>-81033</v>
      </c>
      <c r="H41" s="20">
        <f t="shared" si="15"/>
        <v>-103539</v>
      </c>
      <c r="I41" s="20">
        <f t="shared" si="15"/>
        <v>-51603</v>
      </c>
      <c r="J41" s="20">
        <f t="shared" si="15"/>
        <v>-64347</v>
      </c>
      <c r="K41" s="20">
        <f t="shared" si="15"/>
        <v>-55293</v>
      </c>
      <c r="L41" s="20">
        <f t="shared" si="15"/>
        <v>-32391</v>
      </c>
      <c r="M41" s="20">
        <f t="shared" si="15"/>
        <v>-19530</v>
      </c>
      <c r="N41" s="56">
        <f t="shared" si="14"/>
        <v>-699111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513306.93999999994</v>
      </c>
      <c r="C52" s="34">
        <f aca="true" t="shared" si="18" ref="C52:M52">+C37+C39</f>
        <v>337085.6</v>
      </c>
      <c r="D52" s="34">
        <f t="shared" si="18"/>
        <v>350169.01</v>
      </c>
      <c r="E52" s="34">
        <f t="shared" si="18"/>
        <v>112558.37</v>
      </c>
      <c r="F52" s="34">
        <f t="shared" si="18"/>
        <v>336829.28</v>
      </c>
      <c r="G52" s="34">
        <f t="shared" si="18"/>
        <v>382218.79</v>
      </c>
      <c r="H52" s="34">
        <f t="shared" si="18"/>
        <v>429531.05000000005</v>
      </c>
      <c r="I52" s="34">
        <f t="shared" si="18"/>
        <v>427069.96</v>
      </c>
      <c r="J52" s="34">
        <f t="shared" si="18"/>
        <v>335394.56</v>
      </c>
      <c r="K52" s="34">
        <f t="shared" si="18"/>
        <v>447803.61</v>
      </c>
      <c r="L52" s="34">
        <f t="shared" si="18"/>
        <v>185782.42</v>
      </c>
      <c r="M52" s="34">
        <f t="shared" si="18"/>
        <v>103558.06</v>
      </c>
      <c r="N52" s="34">
        <f>SUM(B52:M52)</f>
        <v>3961307.65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3961307.64</v>
      </c>
      <c r="P55" s="42"/>
    </row>
    <row r="56" spans="1:14" ht="18.75" customHeight="1">
      <c r="A56" s="17" t="s">
        <v>80</v>
      </c>
      <c r="B56" s="44">
        <v>103205.27</v>
      </c>
      <c r="C56" s="44">
        <v>102285.77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205491.04</v>
      </c>
    </row>
    <row r="57" spans="1:14" ht="18.75" customHeight="1">
      <c r="A57" s="17" t="s">
        <v>81</v>
      </c>
      <c r="B57" s="44">
        <v>410101.67</v>
      </c>
      <c r="C57" s="44">
        <v>234799.82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644901.49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350169.01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350169.01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112558.37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112558.37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336829.28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336829.28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382218.79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382218.79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330852.76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330852.76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98678.29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98678.29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427069.96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427069.96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335394.56</v>
      </c>
      <c r="K65" s="43">
        <v>0</v>
      </c>
      <c r="L65" s="43">
        <v>0</v>
      </c>
      <c r="M65" s="43">
        <v>0</v>
      </c>
      <c r="N65" s="34">
        <f t="shared" si="19"/>
        <v>335394.56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447803.61</v>
      </c>
      <c r="L66" s="43">
        <v>0</v>
      </c>
      <c r="M66" s="43">
        <v>0</v>
      </c>
      <c r="N66" s="31">
        <f t="shared" si="19"/>
        <v>447803.61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185782.42</v>
      </c>
      <c r="M67" s="43">
        <v>0</v>
      </c>
      <c r="N67" s="34">
        <f t="shared" si="19"/>
        <v>185782.42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103558.06</v>
      </c>
      <c r="N68" s="31">
        <f t="shared" si="19"/>
        <v>103558.06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1.9542532420459122</v>
      </c>
      <c r="C73" s="54">
        <v>1.9150507565881028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1.6940000070640926</v>
      </c>
      <c r="C74" s="54">
        <v>1.594599990111683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1.5791999829989143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1.9566000486336972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1.8175999923860646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1.4483000009379134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1.7038832611370494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1.620599959708897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1.6419000054881732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1.8491999814960447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1.7679000115963215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2.099800003849782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2.0890000339431793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2014-08-01T20:23:27Z</dcterms:modified>
  <cp:category/>
  <cp:version/>
  <cp:contentType/>
  <cp:contentStatus/>
</cp:coreProperties>
</file>