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<sst xmlns="http://schemas.openxmlformats.org/spreadsheetml/2006/main" count="100" uniqueCount="98">
  <si>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</si>
  <si>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</si>
  <si>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</si>
  <si>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</si>
  <si>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</si>
  <si>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</si>
  <si>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</si>
  <si>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</si>
  <si>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</si>
  <si>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</si>
  <si>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</si>
  <si>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</si>
  <si>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</si>
  <si>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</si>
  <si>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</si>
  <si>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</si>
  <si>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</si>
  <si>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</si>
  <si>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</si>
  <si>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</si>
  <si>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</si>
  <si>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</si>
  <si>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</si>
  <si>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</si>
  <si>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</si>
  <si>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</si>
  <si>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</si>
  <si>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</si>
  <si>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</si>
  <si>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</si>
  <si>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</si>
  <si>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</si>
  <si>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</si>
  <si>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</si>
  <si>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</si>
  <si>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</si>
  <si>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</si>
  <si>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</si>
  <si>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</si>
  <si>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</si>
  <si>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</si>
  <si>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</si>
  <si>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</si>
  <si>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</si>
  <si>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</si>
  <si>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</si>
  <si>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</si>
  <si>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</si>
  <si>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</si>
  <si>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</si>
  <si>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</si>
  <si>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</si>
  <si>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</si>
  <si>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</si>
  <si>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</si>
  <si>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</si>
  <si>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</si>
  <si>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</si>
  <si>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</si>
  <si>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</si>
  <si>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</si>
  <si>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</si>
  <si>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</si>
  <si>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</si>
  <si>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</si>
  <si>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</si>
  <si>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</si>
  <si>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</si>
  <si>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</si>
  <si>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</si>
  <si>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</si>
  <si>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</si>
  <si>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</si>
  <si>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</si>
  <si>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</si>
  <si>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</si>
  <si>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</si>
  <si>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</si>
  <si>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</si>
  <si>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</si>
  <si>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</si>
  <si>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</si>
  <si>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</si>
  <si>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</si>
  <si>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</si>
  <si>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</si>
  <si>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</si>
  <si>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</si>
  <si>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</si>
  <si>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</si>
  <si>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</si>
  <si>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</si>
  <si>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</si>
  <si>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</si>
  <si>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</si>
  <si>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</si>
  <si>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</si>
  <si>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24/07/14 - VENCIMENTO 31/07/14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</si>
</sst>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1" sqref="A71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476141</v>
      </c>
      <c r="C7" s="10">
        <f>C8+C20+C24</f>
        <v>358295</v>
      </c>
      <c r="D7" s="10">
        <f>D8+D20+D24</f>
        <v>346642</v>
      </c>
      <c r="E7" s="10">
        <f>E8+E20+E24</f>
        <v>84144</v>
      </c>
      <c r="F7" s="10">
        <f aca="true" t="shared" si="0" ref="F7:M7">F8+F20+F24</f>
        <v>297135</v>
      </c>
      <c r="G7" s="10">
        <f t="shared" si="0"/>
        <v>472024</v>
      </c>
      <c r="H7" s="10">
        <f t="shared" si="0"/>
        <v>460555</v>
      </c>
      <c r="I7" s="10">
        <f t="shared" si="0"/>
        <v>404636</v>
      </c>
      <c r="J7" s="10">
        <f t="shared" si="0"/>
        <v>299592</v>
      </c>
      <c r="K7" s="10">
        <f t="shared" si="0"/>
        <v>359947</v>
      </c>
      <c r="L7" s="10">
        <f t="shared" si="0"/>
        <v>155205</v>
      </c>
      <c r="M7" s="10">
        <f t="shared" si="0"/>
        <v>93944</v>
      </c>
      <c r="N7" s="10">
        <f>+N8+N20+N24</f>
        <v>3808260</v>
      </c>
      <c r="P7" s="41"/>
    </row>
    <row r="8" spans="1:14" ht="18.75" customHeight="1">
      <c r="A8" s="11" t="s">
        <v>34</v>
      </c>
      <c r="B8" s="12">
        <f>+B9+B12+B16</f>
        <v>264120</v>
      </c>
      <c r="C8" s="12">
        <f>+C9+C12+C16</f>
        <v>209103</v>
      </c>
      <c r="D8" s="12">
        <f>+D9+D12+D16</f>
        <v>216614</v>
      </c>
      <c r="E8" s="12">
        <f>+E9+E12+E16</f>
        <v>51607</v>
      </c>
      <c r="F8" s="12">
        <f aca="true" t="shared" si="1" ref="F8:M8">+F9+F12+F16</f>
        <v>173062</v>
      </c>
      <c r="G8" s="12">
        <f t="shared" si="1"/>
        <v>280370</v>
      </c>
      <c r="H8" s="12">
        <f t="shared" si="1"/>
        <v>261172</v>
      </c>
      <c r="I8" s="12">
        <f t="shared" si="1"/>
        <v>230306</v>
      </c>
      <c r="J8" s="12">
        <f t="shared" si="1"/>
        <v>175949</v>
      </c>
      <c r="K8" s="12">
        <f t="shared" si="1"/>
        <v>191075</v>
      </c>
      <c r="L8" s="12">
        <f t="shared" si="1"/>
        <v>91719</v>
      </c>
      <c r="M8" s="12">
        <f t="shared" si="1"/>
        <v>58571</v>
      </c>
      <c r="N8" s="12">
        <f>SUM(B8:M8)</f>
        <v>2203668</v>
      </c>
    </row>
    <row r="9" spans="1:14" ht="18.75" customHeight="1">
      <c r="A9" s="13" t="s">
        <v>7</v>
      </c>
      <c r="B9" s="14">
        <v>29062</v>
      </c>
      <c r="C9" s="14">
        <v>28720</v>
      </c>
      <c r="D9" s="14">
        <v>17449</v>
      </c>
      <c r="E9" s="14">
        <v>4963</v>
      </c>
      <c r="F9" s="14">
        <v>14585</v>
      </c>
      <c r="G9" s="14">
        <v>26577</v>
      </c>
      <c r="H9" s="14">
        <v>35231</v>
      </c>
      <c r="I9" s="14">
        <v>16097</v>
      </c>
      <c r="J9" s="14">
        <v>21690</v>
      </c>
      <c r="K9" s="14">
        <v>16284</v>
      </c>
      <c r="L9" s="14">
        <v>12447</v>
      </c>
      <c r="M9" s="14">
        <v>7861</v>
      </c>
      <c r="N9" s="12">
        <f aca="true" t="shared" si="2" ref="N9:N19">SUM(B9:M9)</f>
        <v>230966</v>
      </c>
    </row>
    <row r="10" spans="1:14" ht="18.75" customHeight="1">
      <c r="A10" s="15" t="s">
        <v>8</v>
      </c>
      <c r="B10" s="14">
        <f>+B9-B11</f>
        <v>29062</v>
      </c>
      <c r="C10" s="14">
        <f>+C9-C11</f>
        <v>28720</v>
      </c>
      <c r="D10" s="14">
        <f>+D9-D11</f>
        <v>17449</v>
      </c>
      <c r="E10" s="14">
        <f>+E9-E11</f>
        <v>4963</v>
      </c>
      <c r="F10" s="14">
        <f aca="true" t="shared" si="3" ref="F10:M10">+F9-F11</f>
        <v>14585</v>
      </c>
      <c r="G10" s="14">
        <f t="shared" si="3"/>
        <v>26577</v>
      </c>
      <c r="H10" s="14">
        <f t="shared" si="3"/>
        <v>35231</v>
      </c>
      <c r="I10" s="14">
        <f t="shared" si="3"/>
        <v>16097</v>
      </c>
      <c r="J10" s="14">
        <f t="shared" si="3"/>
        <v>21690</v>
      </c>
      <c r="K10" s="14">
        <f t="shared" si="3"/>
        <v>16284</v>
      </c>
      <c r="L10" s="14">
        <f t="shared" si="3"/>
        <v>12447</v>
      </c>
      <c r="M10" s="14">
        <f t="shared" si="3"/>
        <v>7861</v>
      </c>
      <c r="N10" s="12">
        <f t="shared" si="2"/>
        <v>230966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233235</v>
      </c>
      <c r="C12" s="14">
        <f>C13+C14+C15</f>
        <v>178785</v>
      </c>
      <c r="D12" s="14">
        <f>D13+D14+D15</f>
        <v>198108</v>
      </c>
      <c r="E12" s="14">
        <f>E13+E14+E15</f>
        <v>46244</v>
      </c>
      <c r="F12" s="14">
        <f aca="true" t="shared" si="4" ref="F12:M12">F13+F14+F15</f>
        <v>157041</v>
      </c>
      <c r="G12" s="14">
        <f t="shared" si="4"/>
        <v>251413</v>
      </c>
      <c r="H12" s="14">
        <f t="shared" si="4"/>
        <v>222932</v>
      </c>
      <c r="I12" s="14">
        <f t="shared" si="4"/>
        <v>211491</v>
      </c>
      <c r="J12" s="14">
        <f t="shared" si="4"/>
        <v>151869</v>
      </c>
      <c r="K12" s="14">
        <f t="shared" si="4"/>
        <v>172124</v>
      </c>
      <c r="L12" s="14">
        <f t="shared" si="4"/>
        <v>78297</v>
      </c>
      <c r="M12" s="14">
        <f t="shared" si="4"/>
        <v>50213</v>
      </c>
      <c r="N12" s="12">
        <f t="shared" si="2"/>
        <v>1951752</v>
      </c>
    </row>
    <row r="13" spans="1:14" ht="18.75" customHeight="1">
      <c r="A13" s="15" t="s">
        <v>10</v>
      </c>
      <c r="B13" s="14">
        <v>111715</v>
      </c>
      <c r="C13" s="14">
        <v>88652</v>
      </c>
      <c r="D13" s="14">
        <v>95765</v>
      </c>
      <c r="E13" s="14">
        <v>22481</v>
      </c>
      <c r="F13" s="14">
        <v>76183</v>
      </c>
      <c r="G13" s="14">
        <v>124511</v>
      </c>
      <c r="H13" s="14">
        <v>113610</v>
      </c>
      <c r="I13" s="14">
        <v>105944</v>
      </c>
      <c r="J13" s="14">
        <v>74573</v>
      </c>
      <c r="K13" s="14">
        <v>84756</v>
      </c>
      <c r="L13" s="14">
        <v>38393</v>
      </c>
      <c r="M13" s="14">
        <v>24146</v>
      </c>
      <c r="N13" s="12">
        <f t="shared" si="2"/>
        <v>960729</v>
      </c>
    </row>
    <row r="14" spans="1:14" ht="18.75" customHeight="1">
      <c r="A14" s="15" t="s">
        <v>11</v>
      </c>
      <c r="B14" s="14">
        <v>104508</v>
      </c>
      <c r="C14" s="14">
        <v>76752</v>
      </c>
      <c r="D14" s="14">
        <v>91597</v>
      </c>
      <c r="E14" s="14">
        <v>20581</v>
      </c>
      <c r="F14" s="14">
        <v>69626</v>
      </c>
      <c r="G14" s="14">
        <v>109565</v>
      </c>
      <c r="H14" s="14">
        <v>94503</v>
      </c>
      <c r="I14" s="14">
        <v>93466</v>
      </c>
      <c r="J14" s="14">
        <v>67076</v>
      </c>
      <c r="K14" s="14">
        <v>76279</v>
      </c>
      <c r="L14" s="14">
        <v>35595</v>
      </c>
      <c r="M14" s="14">
        <v>23569</v>
      </c>
      <c r="N14" s="12">
        <f t="shared" si="2"/>
        <v>863117</v>
      </c>
    </row>
    <row r="15" spans="1:14" ht="18.75" customHeight="1">
      <c r="A15" s="15" t="s">
        <v>12</v>
      </c>
      <c r="B15" s="14">
        <v>17012</v>
      </c>
      <c r="C15" s="14">
        <v>13381</v>
      </c>
      <c r="D15" s="14">
        <v>10746</v>
      </c>
      <c r="E15" s="14">
        <v>3182</v>
      </c>
      <c r="F15" s="14">
        <v>11232</v>
      </c>
      <c r="G15" s="14">
        <v>17337</v>
      </c>
      <c r="H15" s="14">
        <v>14819</v>
      </c>
      <c r="I15" s="14">
        <v>12081</v>
      </c>
      <c r="J15" s="14">
        <v>10220</v>
      </c>
      <c r="K15" s="14">
        <v>11089</v>
      </c>
      <c r="L15" s="14">
        <v>4309</v>
      </c>
      <c r="M15" s="14">
        <v>2498</v>
      </c>
      <c r="N15" s="12">
        <f t="shared" si="2"/>
        <v>127906</v>
      </c>
    </row>
    <row r="16" spans="1:14" ht="18.75" customHeight="1">
      <c r="A16" s="16" t="s">
        <v>33</v>
      </c>
      <c r="B16" s="14">
        <f>B17+B18+B19</f>
        <v>1823</v>
      </c>
      <c r="C16" s="14">
        <f>C17+C18+C19</f>
        <v>1598</v>
      </c>
      <c r="D16" s="14">
        <f>D17+D18+D19</f>
        <v>1057</v>
      </c>
      <c r="E16" s="14">
        <f>E17+E18+E19</f>
        <v>400</v>
      </c>
      <c r="F16" s="14">
        <f aca="true" t="shared" si="5" ref="F16:M16">F17+F18+F19</f>
        <v>1436</v>
      </c>
      <c r="G16" s="14">
        <f t="shared" si="5"/>
        <v>2380</v>
      </c>
      <c r="H16" s="14">
        <f t="shared" si="5"/>
        <v>3009</v>
      </c>
      <c r="I16" s="14">
        <f t="shared" si="5"/>
        <v>2718</v>
      </c>
      <c r="J16" s="14">
        <f t="shared" si="5"/>
        <v>2390</v>
      </c>
      <c r="K16" s="14">
        <f t="shared" si="5"/>
        <v>2667</v>
      </c>
      <c r="L16" s="14">
        <f t="shared" si="5"/>
        <v>975</v>
      </c>
      <c r="M16" s="14">
        <f t="shared" si="5"/>
        <v>497</v>
      </c>
      <c r="N16" s="12">
        <f t="shared" si="2"/>
        <v>20950</v>
      </c>
    </row>
    <row r="17" spans="1:14" ht="18.75" customHeight="1">
      <c r="A17" s="15" t="s">
        <v>30</v>
      </c>
      <c r="B17" s="14">
        <v>1421</v>
      </c>
      <c r="C17" s="14">
        <v>1254</v>
      </c>
      <c r="D17" s="14">
        <v>826</v>
      </c>
      <c r="E17" s="14">
        <v>286</v>
      </c>
      <c r="F17" s="14">
        <v>1115</v>
      </c>
      <c r="G17" s="14">
        <v>1875</v>
      </c>
      <c r="H17" s="14">
        <v>2407</v>
      </c>
      <c r="I17" s="14">
        <v>2133</v>
      </c>
      <c r="J17" s="14">
        <v>1921</v>
      </c>
      <c r="K17" s="14">
        <v>2153</v>
      </c>
      <c r="L17" s="14">
        <v>742</v>
      </c>
      <c r="M17" s="14">
        <v>395</v>
      </c>
      <c r="N17" s="12">
        <f t="shared" si="2"/>
        <v>16528</v>
      </c>
    </row>
    <row r="18" spans="1:14" ht="18.75" customHeight="1">
      <c r="A18" s="15" t="s">
        <v>31</v>
      </c>
      <c r="B18" s="14">
        <v>85</v>
      </c>
      <c r="C18" s="14">
        <v>98</v>
      </c>
      <c r="D18" s="14">
        <v>75</v>
      </c>
      <c r="E18" s="14">
        <v>22</v>
      </c>
      <c r="F18" s="14">
        <v>65</v>
      </c>
      <c r="G18" s="14">
        <v>118</v>
      </c>
      <c r="H18" s="14">
        <v>163</v>
      </c>
      <c r="I18" s="14">
        <v>172</v>
      </c>
      <c r="J18" s="14">
        <v>118</v>
      </c>
      <c r="K18" s="14">
        <v>166</v>
      </c>
      <c r="L18" s="14">
        <v>69</v>
      </c>
      <c r="M18" s="14">
        <v>30</v>
      </c>
      <c r="N18" s="12">
        <f t="shared" si="2"/>
        <v>1181</v>
      </c>
    </row>
    <row r="19" spans="1:14" ht="18.75" customHeight="1">
      <c r="A19" s="15" t="s">
        <v>32</v>
      </c>
      <c r="B19" s="14">
        <v>317</v>
      </c>
      <c r="C19" s="14">
        <v>246</v>
      </c>
      <c r="D19" s="14">
        <v>156</v>
      </c>
      <c r="E19" s="14">
        <v>92</v>
      </c>
      <c r="F19" s="14">
        <v>256</v>
      </c>
      <c r="G19" s="14">
        <v>387</v>
      </c>
      <c r="H19" s="14">
        <v>439</v>
      </c>
      <c r="I19" s="14">
        <v>413</v>
      </c>
      <c r="J19" s="14">
        <v>351</v>
      </c>
      <c r="K19" s="14">
        <v>348</v>
      </c>
      <c r="L19" s="14">
        <v>164</v>
      </c>
      <c r="M19" s="14">
        <v>72</v>
      </c>
      <c r="N19" s="12">
        <f t="shared" si="2"/>
        <v>3241</v>
      </c>
    </row>
    <row r="20" spans="1:14" ht="18.75" customHeight="1">
      <c r="A20" s="17" t="s">
        <v>13</v>
      </c>
      <c r="B20" s="18">
        <f>B21+B22+B23</f>
        <v>159460</v>
      </c>
      <c r="C20" s="18">
        <f>C21+C22+C23</f>
        <v>104083</v>
      </c>
      <c r="D20" s="18">
        <f>D21+D22+D23</f>
        <v>88823</v>
      </c>
      <c r="E20" s="18">
        <f>E21+E22+E23</f>
        <v>20741</v>
      </c>
      <c r="F20" s="18">
        <f aca="true" t="shared" si="6" ref="F20:M20">F21+F22+F23</f>
        <v>80628</v>
      </c>
      <c r="G20" s="18">
        <f t="shared" si="6"/>
        <v>127266</v>
      </c>
      <c r="H20" s="18">
        <f t="shared" si="6"/>
        <v>141110</v>
      </c>
      <c r="I20" s="18">
        <f t="shared" si="6"/>
        <v>134286</v>
      </c>
      <c r="J20" s="18">
        <f t="shared" si="6"/>
        <v>88855</v>
      </c>
      <c r="K20" s="18">
        <f t="shared" si="6"/>
        <v>137048</v>
      </c>
      <c r="L20" s="18">
        <f t="shared" si="6"/>
        <v>52432</v>
      </c>
      <c r="M20" s="18">
        <f t="shared" si="6"/>
        <v>29902</v>
      </c>
      <c r="N20" s="12">
        <f aca="true" t="shared" si="7" ref="N20:N26">SUM(B20:M20)</f>
        <v>1164634</v>
      </c>
    </row>
    <row r="21" spans="1:14" ht="18.75" customHeight="1">
      <c r="A21" s="13" t="s">
        <v>14</v>
      </c>
      <c r="B21" s="14">
        <v>85956</v>
      </c>
      <c r="C21" s="14">
        <v>59909</v>
      </c>
      <c r="D21" s="14">
        <v>51578</v>
      </c>
      <c r="E21" s="14">
        <v>12231</v>
      </c>
      <c r="F21" s="14">
        <v>45855</v>
      </c>
      <c r="G21" s="14">
        <v>75405</v>
      </c>
      <c r="H21" s="14">
        <v>82586</v>
      </c>
      <c r="I21" s="14">
        <v>76548</v>
      </c>
      <c r="J21" s="14">
        <v>49961</v>
      </c>
      <c r="K21" s="14">
        <v>74765</v>
      </c>
      <c r="L21" s="14">
        <v>28975</v>
      </c>
      <c r="M21" s="14">
        <v>16091</v>
      </c>
      <c r="N21" s="12">
        <f t="shared" si="7"/>
        <v>659860</v>
      </c>
    </row>
    <row r="22" spans="1:14" ht="18.75" customHeight="1">
      <c r="A22" s="13" t="s">
        <v>15</v>
      </c>
      <c r="B22" s="14">
        <v>63360</v>
      </c>
      <c r="C22" s="14">
        <v>37594</v>
      </c>
      <c r="D22" s="14">
        <v>32317</v>
      </c>
      <c r="E22" s="14">
        <v>7142</v>
      </c>
      <c r="F22" s="14">
        <v>29140</v>
      </c>
      <c r="G22" s="14">
        <v>43509</v>
      </c>
      <c r="H22" s="14">
        <v>50659</v>
      </c>
      <c r="I22" s="14">
        <v>50840</v>
      </c>
      <c r="J22" s="14">
        <v>33753</v>
      </c>
      <c r="K22" s="14">
        <v>55228</v>
      </c>
      <c r="L22" s="14">
        <v>21005</v>
      </c>
      <c r="M22" s="14">
        <v>12542</v>
      </c>
      <c r="N22" s="12">
        <f t="shared" si="7"/>
        <v>437089</v>
      </c>
    </row>
    <row r="23" spans="1:14" ht="18.75" customHeight="1">
      <c r="A23" s="13" t="s">
        <v>16</v>
      </c>
      <c r="B23" s="14">
        <v>10144</v>
      </c>
      <c r="C23" s="14">
        <v>6580</v>
      </c>
      <c r="D23" s="14">
        <v>4928</v>
      </c>
      <c r="E23" s="14">
        <v>1368</v>
      </c>
      <c r="F23" s="14">
        <v>5633</v>
      </c>
      <c r="G23" s="14">
        <v>8352</v>
      </c>
      <c r="H23" s="14">
        <v>7865</v>
      </c>
      <c r="I23" s="14">
        <v>6898</v>
      </c>
      <c r="J23" s="14">
        <v>5141</v>
      </c>
      <c r="K23" s="14">
        <v>7055</v>
      </c>
      <c r="L23" s="14">
        <v>2452</v>
      </c>
      <c r="M23" s="14">
        <v>1269</v>
      </c>
      <c r="N23" s="12">
        <f t="shared" si="7"/>
        <v>67685</v>
      </c>
    </row>
    <row r="24" spans="1:14" ht="18.75" customHeight="1">
      <c r="A24" s="17" t="s">
        <v>17</v>
      </c>
      <c r="B24" s="14">
        <f>B25+B26</f>
        <v>52561</v>
      </c>
      <c r="C24" s="14">
        <f>C25+C26</f>
        <v>45109</v>
      </c>
      <c r="D24" s="14">
        <f>D25+D26</f>
        <v>41205</v>
      </c>
      <c r="E24" s="14">
        <f>E25+E26</f>
        <v>11796</v>
      </c>
      <c r="F24" s="14">
        <f aca="true" t="shared" si="8" ref="F24:M24">F25+F26</f>
        <v>43445</v>
      </c>
      <c r="G24" s="14">
        <f t="shared" si="8"/>
        <v>64388</v>
      </c>
      <c r="H24" s="14">
        <f t="shared" si="8"/>
        <v>58273</v>
      </c>
      <c r="I24" s="14">
        <f t="shared" si="8"/>
        <v>40044</v>
      </c>
      <c r="J24" s="14">
        <f t="shared" si="8"/>
        <v>34788</v>
      </c>
      <c r="K24" s="14">
        <f t="shared" si="8"/>
        <v>31824</v>
      </c>
      <c r="L24" s="14">
        <f t="shared" si="8"/>
        <v>11054</v>
      </c>
      <c r="M24" s="14">
        <f t="shared" si="8"/>
        <v>5471</v>
      </c>
      <c r="N24" s="12">
        <f t="shared" si="7"/>
        <v>439958</v>
      </c>
    </row>
    <row r="25" spans="1:14" ht="18.75" customHeight="1">
      <c r="A25" s="13" t="s">
        <v>18</v>
      </c>
      <c r="B25" s="14">
        <v>33639</v>
      </c>
      <c r="C25" s="14">
        <v>28870</v>
      </c>
      <c r="D25" s="14">
        <v>26371</v>
      </c>
      <c r="E25" s="14">
        <v>7549</v>
      </c>
      <c r="F25" s="14">
        <v>27805</v>
      </c>
      <c r="G25" s="14">
        <v>41208</v>
      </c>
      <c r="H25" s="14">
        <v>37295</v>
      </c>
      <c r="I25" s="14">
        <v>25628</v>
      </c>
      <c r="J25" s="14">
        <v>22264</v>
      </c>
      <c r="K25" s="14">
        <v>20367</v>
      </c>
      <c r="L25" s="14">
        <v>7075</v>
      </c>
      <c r="M25" s="14">
        <v>3501</v>
      </c>
      <c r="N25" s="12">
        <f t="shared" si="7"/>
        <v>281572</v>
      </c>
    </row>
    <row r="26" spans="1:14" ht="18.75" customHeight="1">
      <c r="A26" s="13" t="s">
        <v>19</v>
      </c>
      <c r="B26" s="14">
        <v>18922</v>
      </c>
      <c r="C26" s="14">
        <v>16239</v>
      </c>
      <c r="D26" s="14">
        <v>14834</v>
      </c>
      <c r="E26" s="14">
        <v>4247</v>
      </c>
      <c r="F26" s="14">
        <v>15640</v>
      </c>
      <c r="G26" s="14">
        <v>23180</v>
      </c>
      <c r="H26" s="14">
        <v>20978</v>
      </c>
      <c r="I26" s="14">
        <v>14416</v>
      </c>
      <c r="J26" s="14">
        <v>12524</v>
      </c>
      <c r="K26" s="14">
        <v>11457</v>
      </c>
      <c r="L26" s="14">
        <v>3979</v>
      </c>
      <c r="M26" s="14">
        <v>1970</v>
      </c>
      <c r="N26" s="12">
        <f t="shared" si="7"/>
        <v>158386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828866.25</v>
      </c>
      <c r="C37" s="29">
        <f>ROUND(+C7*C35,2)</f>
        <v>602652.19</v>
      </c>
      <c r="D37" s="29">
        <f>ROUND(+D7*D35,2)</f>
        <v>547417.05</v>
      </c>
      <c r="E37" s="29">
        <f>ROUND(+E7*E35,2)</f>
        <v>164636.15</v>
      </c>
      <c r="F37" s="29">
        <f aca="true" t="shared" si="11" ref="F37:M37">ROUND(+F7*F35,2)</f>
        <v>540072.58</v>
      </c>
      <c r="G37" s="29">
        <f t="shared" si="11"/>
        <v>683632.36</v>
      </c>
      <c r="H37" s="29">
        <f t="shared" si="11"/>
        <v>775114.07</v>
      </c>
      <c r="I37" s="29">
        <f t="shared" si="11"/>
        <v>664371.85</v>
      </c>
      <c r="J37" s="29">
        <f t="shared" si="11"/>
        <v>554005.53</v>
      </c>
      <c r="K37" s="29">
        <f t="shared" si="11"/>
        <v>636350.3</v>
      </c>
      <c r="L37" s="29">
        <f t="shared" si="11"/>
        <v>325899.46</v>
      </c>
      <c r="M37" s="29">
        <f t="shared" si="11"/>
        <v>196249.02</v>
      </c>
      <c r="N37" s="29">
        <f>SUM(B37:M37)</f>
        <v>6519266.81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-87186</v>
      </c>
      <c r="C39" s="30">
        <f>+C40+C43+C50</f>
        <v>-86160</v>
      </c>
      <c r="D39" s="30">
        <f>+D40+D43+D50</f>
        <v>-52347</v>
      </c>
      <c r="E39" s="30">
        <f>+E40+E43+E50</f>
        <v>-14889</v>
      </c>
      <c r="F39" s="30">
        <f aca="true" t="shared" si="12" ref="F39:M39">+F40+F43+F50</f>
        <v>-43755</v>
      </c>
      <c r="G39" s="30">
        <f t="shared" si="12"/>
        <v>-79731</v>
      </c>
      <c r="H39" s="30">
        <f t="shared" si="12"/>
        <v>-105693</v>
      </c>
      <c r="I39" s="30">
        <f t="shared" si="12"/>
        <v>-48291</v>
      </c>
      <c r="J39" s="30">
        <f t="shared" si="12"/>
        <v>-65070</v>
      </c>
      <c r="K39" s="30">
        <f t="shared" si="12"/>
        <v>-48852</v>
      </c>
      <c r="L39" s="30">
        <f t="shared" si="12"/>
        <v>-37341</v>
      </c>
      <c r="M39" s="30">
        <f t="shared" si="12"/>
        <v>-23583</v>
      </c>
      <c r="N39" s="30">
        <f>+N40+N43+N50</f>
        <v>-692898</v>
      </c>
      <c r="P39" s="42"/>
    </row>
    <row r="40" spans="1:16" ht="18.75" customHeight="1">
      <c r="A40" s="17" t="s">
        <v>70</v>
      </c>
      <c r="B40" s="31">
        <f>B41+B42</f>
        <v>-87186</v>
      </c>
      <c r="C40" s="31">
        <f>C41+C42</f>
        <v>-86160</v>
      </c>
      <c r="D40" s="31">
        <f>D41+D42</f>
        <v>-52347</v>
      </c>
      <c r="E40" s="31">
        <f>E41+E42</f>
        <v>-14889</v>
      </c>
      <c r="F40" s="31">
        <f aca="true" t="shared" si="13" ref="F40:M40">F41+F42</f>
        <v>-43755</v>
      </c>
      <c r="G40" s="31">
        <f t="shared" si="13"/>
        <v>-79731</v>
      </c>
      <c r="H40" s="31">
        <f t="shared" si="13"/>
        <v>-105693</v>
      </c>
      <c r="I40" s="31">
        <f t="shared" si="13"/>
        <v>-48291</v>
      </c>
      <c r="J40" s="31">
        <f t="shared" si="13"/>
        <v>-65070</v>
      </c>
      <c r="K40" s="31">
        <f t="shared" si="13"/>
        <v>-48852</v>
      </c>
      <c r="L40" s="31">
        <f t="shared" si="13"/>
        <v>-37341</v>
      </c>
      <c r="M40" s="31">
        <f t="shared" si="13"/>
        <v>-23583</v>
      </c>
      <c r="N40" s="30">
        <f aca="true" t="shared" si="14" ref="N40:N50">SUM(B40:M40)</f>
        <v>-692898</v>
      </c>
      <c r="P40" s="42"/>
    </row>
    <row r="41" spans="1:16" ht="18.75" customHeight="1">
      <c r="A41" s="13" t="s">
        <v>67</v>
      </c>
      <c r="B41" s="20">
        <f>ROUND(-B9*$D$3,2)</f>
        <v>-87186</v>
      </c>
      <c r="C41" s="20">
        <f>ROUND(-C9*$D$3,2)</f>
        <v>-86160</v>
      </c>
      <c r="D41" s="20">
        <f>ROUND(-D9*$D$3,2)</f>
        <v>-52347</v>
      </c>
      <c r="E41" s="20">
        <f>ROUND(-E9*$D$3,2)</f>
        <v>-14889</v>
      </c>
      <c r="F41" s="20">
        <f aca="true" t="shared" si="15" ref="F41:M41">ROUND(-F9*$D$3,2)</f>
        <v>-43755</v>
      </c>
      <c r="G41" s="20">
        <f t="shared" si="15"/>
        <v>-79731</v>
      </c>
      <c r="H41" s="20">
        <f t="shared" si="15"/>
        <v>-105693</v>
      </c>
      <c r="I41" s="20">
        <f t="shared" si="15"/>
        <v>-48291</v>
      </c>
      <c r="J41" s="20">
        <f t="shared" si="15"/>
        <v>-65070</v>
      </c>
      <c r="K41" s="20">
        <f t="shared" si="15"/>
        <v>-48852</v>
      </c>
      <c r="L41" s="20">
        <f t="shared" si="15"/>
        <v>-37341</v>
      </c>
      <c r="M41" s="20">
        <f t="shared" si="15"/>
        <v>-23583</v>
      </c>
      <c r="N41" s="56">
        <f t="shared" si="14"/>
        <v>-692898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741680.25</v>
      </c>
      <c r="C52" s="34">
        <f aca="true" t="shared" si="18" ref="C52:M52">+C37+C39</f>
        <v>516492.18999999994</v>
      </c>
      <c r="D52" s="34">
        <f t="shared" si="18"/>
        <v>495070.05000000005</v>
      </c>
      <c r="E52" s="34">
        <f t="shared" si="18"/>
        <v>149747.15</v>
      </c>
      <c r="F52" s="34">
        <f t="shared" si="18"/>
        <v>496317.57999999996</v>
      </c>
      <c r="G52" s="34">
        <f t="shared" si="18"/>
        <v>603901.36</v>
      </c>
      <c r="H52" s="34">
        <f t="shared" si="18"/>
        <v>669421.07</v>
      </c>
      <c r="I52" s="34">
        <f t="shared" si="18"/>
        <v>616080.85</v>
      </c>
      <c r="J52" s="34">
        <f t="shared" si="18"/>
        <v>488935.53</v>
      </c>
      <c r="K52" s="34">
        <f t="shared" si="18"/>
        <v>587498.3</v>
      </c>
      <c r="L52" s="34">
        <f t="shared" si="18"/>
        <v>288558.46</v>
      </c>
      <c r="M52" s="34">
        <f t="shared" si="18"/>
        <v>172666.02</v>
      </c>
      <c r="N52" s="34">
        <f>SUM(B52:M52)</f>
        <v>5826368.809999999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5826368.8</v>
      </c>
      <c r="P55" s="42"/>
    </row>
    <row r="56" spans="1:14" ht="18.75" customHeight="1">
      <c r="A56" s="17" t="s">
        <v>80</v>
      </c>
      <c r="B56" s="44">
        <v>141101.28</v>
      </c>
      <c r="C56" s="44">
        <v>139533.23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280634.51</v>
      </c>
    </row>
    <row r="57" spans="1:14" ht="18.75" customHeight="1">
      <c r="A57" s="17" t="s">
        <v>81</v>
      </c>
      <c r="B57" s="44">
        <v>473198.99</v>
      </c>
      <c r="C57" s="44">
        <v>303589.8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776788.79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495070.05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495070.05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149747.15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149747.15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168621.78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168621.78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96112.88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96112.88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289274.33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289274.33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136778.26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136778.26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203036.69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203036.69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376537.74</v>
      </c>
      <c r="K65" s="43">
        <v>0</v>
      </c>
      <c r="L65" s="43">
        <v>0</v>
      </c>
      <c r="M65" s="43">
        <v>0</v>
      </c>
      <c r="N65" s="34">
        <f t="shared" si="19"/>
        <v>376537.74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231980.41</v>
      </c>
      <c r="L66" s="43">
        <v>0</v>
      </c>
      <c r="M66" s="43">
        <v>0</v>
      </c>
      <c r="N66" s="31">
        <f t="shared" si="19"/>
        <v>231980.41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154314.44</v>
      </c>
      <c r="M67" s="43">
        <v>0</v>
      </c>
      <c r="N67" s="34">
        <f t="shared" si="19"/>
        <v>154314.44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172666.02</v>
      </c>
      <c r="N68" s="31">
        <f t="shared" si="19"/>
        <v>172666.02</v>
      </c>
    </row>
    <row r="69" spans="1:14" ht="18.75" customHeight="1">
      <c r="A69" s="40" t="s">
        <v>92</v>
      </c>
      <c r="B69" s="38">
        <v>127379.98</v>
      </c>
      <c r="C69" s="38">
        <v>73369.15</v>
      </c>
      <c r="D69" s="43">
        <v>0</v>
      </c>
      <c r="E69" s="38">
        <v>0</v>
      </c>
      <c r="F69" s="38">
        <v>327695.8</v>
      </c>
      <c r="G69" s="38">
        <v>507788.48</v>
      </c>
      <c r="H69" s="38">
        <v>243368.48</v>
      </c>
      <c r="I69" s="38">
        <v>413044.16</v>
      </c>
      <c r="J69" s="38">
        <v>112397.79</v>
      </c>
      <c r="K69" s="38">
        <v>355517.89</v>
      </c>
      <c r="L69" s="38">
        <v>134244.02</v>
      </c>
      <c r="M69" s="43">
        <v>0</v>
      </c>
      <c r="N69" s="38">
        <f>SUM(B69:M69)</f>
        <v>2294805.75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1.9539617116591614</v>
      </c>
      <c r="C73" s="54">
        <v>1.9333930174941307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1.693999994877351</v>
      </c>
      <c r="C74" s="54">
        <v>1.5945999834501852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1.5792000103853543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1.9565999952462447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1.8176000134618944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1.448300001694829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1.7035124951675351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1.6206000473929492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1.6419000039541711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1.8492000120163423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1.7678999963883573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2.0998000064430915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2.0890000425785575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2014-07-30T19:24:50Z</dcterms:modified>
  <cp:category/>
  <cp:version/>
  <cp:contentType/>
  <cp:contentStatus/>
</cp:coreProperties>
</file>