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<sst xmlns="http://schemas.openxmlformats.org/spreadsheetml/2006/main" count="129" uniqueCount="129">
  <si>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</si>
  <si>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</si>
  <si>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</si>
  <si>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</si>
  <si>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</si>
  <si>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</si>
  <si>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</si>
  <si>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</si>
  <si>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</si>
  <si>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</si>
  <si>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</si>
  <si>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</si>
  <si>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</si>
  <si>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</si>
  <si>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</si>
  <si>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</si>
  <si>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</si>
  <si>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</si>
  <si>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</si>
  <si>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</si>
  <si>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</si>
  <si>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</si>
  <si>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</si>
  <si>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</si>
  <si>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</si>
  <si>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</si>
  <si>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</si>
  <si>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</si>
  <si>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</si>
  <si>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</si>
  <si>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</si>
  <si>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</si>
  <si>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</si>
  <si>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</si>
  <si>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</si>
  <si>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</si>
  <si>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</si>
  <si>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</si>
  <si>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</si>
  <si>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</si>
  <si>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</si>
  <si>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</si>
  <si>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</si>
  <si>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</si>
  <si>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</si>
  <si>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</si>
  <si>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</si>
  <si>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</si>
  <si>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</si>
  <si>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</si>
  <si>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</si>
  <si>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</si>
  <si>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</si>
  <si>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</si>
  <si>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</si>
  <si>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</si>
  <si>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</si>
  <si>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</si>
  <si>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</si>
  <si>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</si>
  <si>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</si>
  <si>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</si>
  <si>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</si>
  <si>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</si>
  <si>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</si>
  <si>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</si>
  <si>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</si>
  <si>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</si>
  <si>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</si>
  <si>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</si>
  <si>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</si>
  <si>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</si>
  <si>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</si>
  <si>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</si>
  <si>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</si>
  <si>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</si>
  <si>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</si>
  <si>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</si>
  <si>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</si>
  <si>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</si>
  <si>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</si>
  <si>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</si>
  <si>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</si>
  <si>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</si>
  <si>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</si>
  <si>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</si>
  <si>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</si>
  <si>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</si>
  <si>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</si>
  <si>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</si>
  <si>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</si>
  <si>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</si>
  <si>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</si>
  <si>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</si>
  <si>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</si>
  <si>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</si>
  <si>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</si>
  <si>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</si>
  <si>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</si>
  <si>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</si>
  <si>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</si>
  <si>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</si>
  <si>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</si>
  <si>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</si>
  <si>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</si>
  <si>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</si>
  <si>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</si>
  <si>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</si>
  <si>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</si>
  <si>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</si>
  <si>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</si>
  <si>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</si>
  <si>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</si>
  <si>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</si>
  <si>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</si>
  <si>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</si>
  <si>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</si>
  <si>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</si>
  <si>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</si>
  <si>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</si>
  <si>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</si>
  <si>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</si>
  <si>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</si>
  <si>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</si>
  <si>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</si>
  <si>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30/07/14 - VENCIMENTO 06/08/14</t>
  </si>
  <si>
    <t>6.3. Revisão de Remuneração pelo Transporte Coletivo  (1)</t>
  </si>
  <si>
    <t>Nota:</t>
  </si>
  <si>
    <t xml:space="preserve">    (1) - Remuneração das Linhas Noturnas (nov/13 a jun/14).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</si>
</sst>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564839</v>
      </c>
      <c r="C7" s="9">
        <f t="shared" si="0"/>
        <v>747716</v>
      </c>
      <c r="D7" s="9">
        <f t="shared" si="0"/>
        <v>782028</v>
      </c>
      <c r="E7" s="9">
        <f t="shared" si="0"/>
        <v>528551</v>
      </c>
      <c r="F7" s="9">
        <f t="shared" si="0"/>
        <v>736957</v>
      </c>
      <c r="G7" s="9">
        <f t="shared" si="0"/>
        <v>1149128</v>
      </c>
      <c r="H7" s="9">
        <f t="shared" si="0"/>
        <v>538444</v>
      </c>
      <c r="I7" s="9">
        <f t="shared" si="0"/>
        <v>118301</v>
      </c>
      <c r="J7" s="9">
        <f t="shared" si="0"/>
        <v>290280</v>
      </c>
      <c r="K7" s="9">
        <f t="shared" si="0"/>
        <v>5456244</v>
      </c>
      <c r="L7" s="53"/>
    </row>
    <row r="8" spans="1:11" ht="17.25" customHeight="1">
      <c r="A8" s="10" t="s">
        <v>120</v>
      </c>
      <c r="B8" s="11">
        <f>B9+B12+B16</f>
        <v>332321</v>
      </c>
      <c r="C8" s="11">
        <f aca="true" t="shared" si="1" ref="C8:J8">C9+C12+C16</f>
        <v>446331</v>
      </c>
      <c r="D8" s="11">
        <f t="shared" si="1"/>
        <v>437459</v>
      </c>
      <c r="E8" s="11">
        <f t="shared" si="1"/>
        <v>310147</v>
      </c>
      <c r="F8" s="11">
        <f t="shared" si="1"/>
        <v>408420</v>
      </c>
      <c r="G8" s="11">
        <f t="shared" si="1"/>
        <v>615301</v>
      </c>
      <c r="H8" s="11">
        <f t="shared" si="1"/>
        <v>328960</v>
      </c>
      <c r="I8" s="11">
        <f t="shared" si="1"/>
        <v>61899</v>
      </c>
      <c r="J8" s="11">
        <f t="shared" si="1"/>
        <v>160620</v>
      </c>
      <c r="K8" s="11">
        <f>SUM(B8:J8)</f>
        <v>3101458</v>
      </c>
    </row>
    <row r="9" spans="1:11" ht="17.25" customHeight="1">
      <c r="A9" s="15" t="s">
        <v>17</v>
      </c>
      <c r="B9" s="13">
        <f>+B10+B11</f>
        <v>48077</v>
      </c>
      <c r="C9" s="13">
        <f aca="true" t="shared" si="2" ref="C9:J9">+C10+C11</f>
        <v>65570</v>
      </c>
      <c r="D9" s="13">
        <f t="shared" si="2"/>
        <v>57177</v>
      </c>
      <c r="E9" s="13">
        <f t="shared" si="2"/>
        <v>42359</v>
      </c>
      <c r="F9" s="13">
        <f t="shared" si="2"/>
        <v>50538</v>
      </c>
      <c r="G9" s="13">
        <f t="shared" si="2"/>
        <v>59186</v>
      </c>
      <c r="H9" s="13">
        <f t="shared" si="2"/>
        <v>58560</v>
      </c>
      <c r="I9" s="13">
        <f t="shared" si="2"/>
        <v>10293</v>
      </c>
      <c r="J9" s="13">
        <f t="shared" si="2"/>
        <v>18635</v>
      </c>
      <c r="K9" s="11">
        <f>SUM(B9:J9)</f>
        <v>410395</v>
      </c>
    </row>
    <row r="10" spans="1:11" ht="17.25" customHeight="1">
      <c r="A10" s="30" t="s">
        <v>18</v>
      </c>
      <c r="B10" s="13">
        <v>48077</v>
      </c>
      <c r="C10" s="13">
        <v>65570</v>
      </c>
      <c r="D10" s="13">
        <v>57177</v>
      </c>
      <c r="E10" s="13">
        <v>42359</v>
      </c>
      <c r="F10" s="13">
        <v>50538</v>
      </c>
      <c r="G10" s="13">
        <v>59186</v>
      </c>
      <c r="H10" s="13">
        <v>58560</v>
      </c>
      <c r="I10" s="13">
        <v>10293</v>
      </c>
      <c r="J10" s="13">
        <v>18635</v>
      </c>
      <c r="K10" s="11">
        <f>SUM(B10:J10)</f>
        <v>410395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279672</v>
      </c>
      <c r="C12" s="17">
        <f t="shared" si="3"/>
        <v>374319</v>
      </c>
      <c r="D12" s="17">
        <f t="shared" si="3"/>
        <v>374520</v>
      </c>
      <c r="E12" s="17">
        <f t="shared" si="3"/>
        <v>263427</v>
      </c>
      <c r="F12" s="17">
        <f t="shared" si="3"/>
        <v>352056</v>
      </c>
      <c r="G12" s="17">
        <f t="shared" si="3"/>
        <v>546812</v>
      </c>
      <c r="H12" s="17">
        <f t="shared" si="3"/>
        <v>265809</v>
      </c>
      <c r="I12" s="17">
        <f t="shared" si="3"/>
        <v>50558</v>
      </c>
      <c r="J12" s="17">
        <f t="shared" si="3"/>
        <v>139709</v>
      </c>
      <c r="K12" s="11">
        <f aca="true" t="shared" si="4" ref="K12:K27">SUM(B12:J12)</f>
        <v>2646882</v>
      </c>
    </row>
    <row r="13" spans="1:13" ht="17.25" customHeight="1">
      <c r="A13" s="14" t="s">
        <v>20</v>
      </c>
      <c r="B13" s="13">
        <v>135742</v>
      </c>
      <c r="C13" s="13">
        <v>192295</v>
      </c>
      <c r="D13" s="13">
        <v>198233</v>
      </c>
      <c r="E13" s="13">
        <v>135662</v>
      </c>
      <c r="F13" s="13">
        <v>181197</v>
      </c>
      <c r="G13" s="13">
        <v>270599</v>
      </c>
      <c r="H13" s="13">
        <v>128959</v>
      </c>
      <c r="I13" s="13">
        <v>28566</v>
      </c>
      <c r="J13" s="13">
        <v>73714</v>
      </c>
      <c r="K13" s="11">
        <f t="shared" si="4"/>
        <v>1344967</v>
      </c>
      <c r="L13" s="53"/>
      <c r="M13" s="54"/>
    </row>
    <row r="14" spans="1:12" ht="17.25" customHeight="1">
      <c r="A14" s="14" t="s">
        <v>21</v>
      </c>
      <c r="B14" s="13">
        <v>125238</v>
      </c>
      <c r="C14" s="13">
        <v>154728</v>
      </c>
      <c r="D14" s="13">
        <v>150098</v>
      </c>
      <c r="E14" s="13">
        <v>110433</v>
      </c>
      <c r="F14" s="13">
        <v>148486</v>
      </c>
      <c r="G14" s="13">
        <v>249390</v>
      </c>
      <c r="H14" s="13">
        <v>119900</v>
      </c>
      <c r="I14" s="13">
        <v>18193</v>
      </c>
      <c r="J14" s="13">
        <v>55920</v>
      </c>
      <c r="K14" s="11">
        <f t="shared" si="4"/>
        <v>1132386</v>
      </c>
      <c r="L14" s="53"/>
    </row>
    <row r="15" spans="1:11" ht="17.25" customHeight="1">
      <c r="A15" s="14" t="s">
        <v>22</v>
      </c>
      <c r="B15" s="13">
        <v>18692</v>
      </c>
      <c r="C15" s="13">
        <v>27296</v>
      </c>
      <c r="D15" s="13">
        <v>26189</v>
      </c>
      <c r="E15" s="13">
        <v>17332</v>
      </c>
      <c r="F15" s="13">
        <v>22373</v>
      </c>
      <c r="G15" s="13">
        <v>26823</v>
      </c>
      <c r="H15" s="13">
        <v>16950</v>
      </c>
      <c r="I15" s="13">
        <v>3799</v>
      </c>
      <c r="J15" s="13">
        <v>10075</v>
      </c>
      <c r="K15" s="11">
        <f t="shared" si="4"/>
        <v>169529</v>
      </c>
    </row>
    <row r="16" spans="1:11" ht="17.25" customHeight="1">
      <c r="A16" s="15" t="s">
        <v>116</v>
      </c>
      <c r="B16" s="13">
        <f>B17+B18+B19</f>
        <v>4572</v>
      </c>
      <c r="C16" s="13">
        <f aca="true" t="shared" si="5" ref="C16:J16">C17+C18+C19</f>
        <v>6442</v>
      </c>
      <c r="D16" s="13">
        <f t="shared" si="5"/>
        <v>5762</v>
      </c>
      <c r="E16" s="13">
        <f t="shared" si="5"/>
        <v>4361</v>
      </c>
      <c r="F16" s="13">
        <f t="shared" si="5"/>
        <v>5826</v>
      </c>
      <c r="G16" s="13">
        <f t="shared" si="5"/>
        <v>9303</v>
      </c>
      <c r="H16" s="13">
        <f t="shared" si="5"/>
        <v>4591</v>
      </c>
      <c r="I16" s="13">
        <f t="shared" si="5"/>
        <v>1048</v>
      </c>
      <c r="J16" s="13">
        <f t="shared" si="5"/>
        <v>2276</v>
      </c>
      <c r="K16" s="11">
        <f t="shared" si="4"/>
        <v>44181</v>
      </c>
    </row>
    <row r="17" spans="1:11" ht="17.25" customHeight="1">
      <c r="A17" s="14" t="s">
        <v>117</v>
      </c>
      <c r="B17" s="13">
        <v>3859</v>
      </c>
      <c r="C17" s="13">
        <v>5464</v>
      </c>
      <c r="D17" s="13">
        <v>4814</v>
      </c>
      <c r="E17" s="13">
        <v>3711</v>
      </c>
      <c r="F17" s="13">
        <v>4931</v>
      </c>
      <c r="G17" s="13">
        <v>7957</v>
      </c>
      <c r="H17" s="13">
        <v>3951</v>
      </c>
      <c r="I17" s="13">
        <v>879</v>
      </c>
      <c r="J17" s="13">
        <v>1946</v>
      </c>
      <c r="K17" s="11">
        <f t="shared" si="4"/>
        <v>37512</v>
      </c>
    </row>
    <row r="18" spans="1:11" ht="17.25" customHeight="1">
      <c r="A18" s="14" t="s">
        <v>118</v>
      </c>
      <c r="B18" s="13">
        <v>251</v>
      </c>
      <c r="C18" s="13">
        <v>337</v>
      </c>
      <c r="D18" s="13">
        <v>358</v>
      </c>
      <c r="E18" s="13">
        <v>242</v>
      </c>
      <c r="F18" s="13">
        <v>360</v>
      </c>
      <c r="G18" s="13">
        <v>687</v>
      </c>
      <c r="H18" s="13">
        <v>287</v>
      </c>
      <c r="I18" s="13">
        <v>71</v>
      </c>
      <c r="J18" s="13">
        <v>131</v>
      </c>
      <c r="K18" s="11">
        <f t="shared" si="4"/>
        <v>2724</v>
      </c>
    </row>
    <row r="19" spans="1:11" ht="17.25" customHeight="1">
      <c r="A19" s="14" t="s">
        <v>119</v>
      </c>
      <c r="B19" s="13">
        <v>462</v>
      </c>
      <c r="C19" s="13">
        <v>641</v>
      </c>
      <c r="D19" s="13">
        <v>590</v>
      </c>
      <c r="E19" s="13">
        <v>408</v>
      </c>
      <c r="F19" s="13">
        <v>535</v>
      </c>
      <c r="G19" s="13">
        <v>659</v>
      </c>
      <c r="H19" s="13">
        <v>353</v>
      </c>
      <c r="I19" s="13">
        <v>98</v>
      </c>
      <c r="J19" s="13">
        <v>199</v>
      </c>
      <c r="K19" s="11">
        <f t="shared" si="4"/>
        <v>3945</v>
      </c>
    </row>
    <row r="20" spans="1:11" ht="17.25" customHeight="1">
      <c r="A20" s="16" t="s">
        <v>23</v>
      </c>
      <c r="B20" s="11">
        <f>+B21+B22+B23</f>
        <v>185392</v>
      </c>
      <c r="C20" s="11">
        <f aca="true" t="shared" si="6" ref="C20:J20">+C21+C22+C23</f>
        <v>226241</v>
      </c>
      <c r="D20" s="11">
        <f t="shared" si="6"/>
        <v>254739</v>
      </c>
      <c r="E20" s="11">
        <f t="shared" si="6"/>
        <v>165277</v>
      </c>
      <c r="F20" s="11">
        <f t="shared" si="6"/>
        <v>261888</v>
      </c>
      <c r="G20" s="11">
        <f t="shared" si="6"/>
        <v>459411</v>
      </c>
      <c r="H20" s="11">
        <f t="shared" si="6"/>
        <v>166169</v>
      </c>
      <c r="I20" s="11">
        <f t="shared" si="6"/>
        <v>40013</v>
      </c>
      <c r="J20" s="11">
        <f t="shared" si="6"/>
        <v>91439</v>
      </c>
      <c r="K20" s="11">
        <f t="shared" si="4"/>
        <v>1850569</v>
      </c>
    </row>
    <row r="21" spans="1:12" ht="17.25" customHeight="1">
      <c r="A21" s="12" t="s">
        <v>24</v>
      </c>
      <c r="B21" s="13">
        <v>102499</v>
      </c>
      <c r="C21" s="13">
        <v>134611</v>
      </c>
      <c r="D21" s="13">
        <v>153755</v>
      </c>
      <c r="E21" s="13">
        <v>97914</v>
      </c>
      <c r="F21" s="13">
        <v>152987</v>
      </c>
      <c r="G21" s="13">
        <v>252492</v>
      </c>
      <c r="H21" s="13">
        <v>97041</v>
      </c>
      <c r="I21" s="13">
        <v>25279</v>
      </c>
      <c r="J21" s="13">
        <v>54179</v>
      </c>
      <c r="K21" s="11">
        <f t="shared" si="4"/>
        <v>1070757</v>
      </c>
      <c r="L21" s="53"/>
    </row>
    <row r="22" spans="1:12" ht="17.25" customHeight="1">
      <c r="A22" s="12" t="s">
        <v>25</v>
      </c>
      <c r="B22" s="13">
        <v>72972</v>
      </c>
      <c r="C22" s="13">
        <v>79059</v>
      </c>
      <c r="D22" s="13">
        <v>87158</v>
      </c>
      <c r="E22" s="13">
        <v>59271</v>
      </c>
      <c r="F22" s="13">
        <v>96219</v>
      </c>
      <c r="G22" s="13">
        <v>188113</v>
      </c>
      <c r="H22" s="13">
        <v>60826</v>
      </c>
      <c r="I22" s="13">
        <v>12478</v>
      </c>
      <c r="J22" s="13">
        <v>32007</v>
      </c>
      <c r="K22" s="11">
        <f t="shared" si="4"/>
        <v>688103</v>
      </c>
      <c r="L22" s="53"/>
    </row>
    <row r="23" spans="1:11" ht="17.25" customHeight="1">
      <c r="A23" s="12" t="s">
        <v>26</v>
      </c>
      <c r="B23" s="13">
        <v>9921</v>
      </c>
      <c r="C23" s="13">
        <v>12571</v>
      </c>
      <c r="D23" s="13">
        <v>13826</v>
      </c>
      <c r="E23" s="13">
        <v>8092</v>
      </c>
      <c r="F23" s="13">
        <v>12682</v>
      </c>
      <c r="G23" s="13">
        <v>18806</v>
      </c>
      <c r="H23" s="13">
        <v>8302</v>
      </c>
      <c r="I23" s="13">
        <v>2256</v>
      </c>
      <c r="J23" s="13">
        <v>5253</v>
      </c>
      <c r="K23" s="11">
        <f t="shared" si="4"/>
        <v>91709</v>
      </c>
    </row>
    <row r="24" spans="1:11" ht="17.25" customHeight="1">
      <c r="A24" s="16" t="s">
        <v>27</v>
      </c>
      <c r="B24" s="13">
        <v>47126</v>
      </c>
      <c r="C24" s="13">
        <v>75144</v>
      </c>
      <c r="D24" s="13">
        <v>89830</v>
      </c>
      <c r="E24" s="13">
        <v>53127</v>
      </c>
      <c r="F24" s="13">
        <v>66649</v>
      </c>
      <c r="G24" s="13">
        <v>74416</v>
      </c>
      <c r="H24" s="13">
        <v>37681</v>
      </c>
      <c r="I24" s="13">
        <v>16389</v>
      </c>
      <c r="J24" s="13">
        <v>38221</v>
      </c>
      <c r="K24" s="11">
        <f t="shared" si="4"/>
        <v>498583</v>
      </c>
    </row>
    <row r="25" spans="1:12" ht="17.25" customHeight="1">
      <c r="A25" s="12" t="s">
        <v>28</v>
      </c>
      <c r="B25" s="13">
        <v>30161</v>
      </c>
      <c r="C25" s="13">
        <v>48092</v>
      </c>
      <c r="D25" s="13">
        <v>57491</v>
      </c>
      <c r="E25" s="13">
        <v>34001</v>
      </c>
      <c r="F25" s="13">
        <v>42655</v>
      </c>
      <c r="G25" s="13">
        <v>47626</v>
      </c>
      <c r="H25" s="13">
        <v>24116</v>
      </c>
      <c r="I25" s="13">
        <v>10489</v>
      </c>
      <c r="J25" s="13">
        <v>24461</v>
      </c>
      <c r="K25" s="11">
        <f t="shared" si="4"/>
        <v>319092</v>
      </c>
      <c r="L25" s="53"/>
    </row>
    <row r="26" spans="1:12" ht="17.25" customHeight="1">
      <c r="A26" s="12" t="s">
        <v>29</v>
      </c>
      <c r="B26" s="13">
        <v>16965</v>
      </c>
      <c r="C26" s="13">
        <v>27052</v>
      </c>
      <c r="D26" s="13">
        <v>32339</v>
      </c>
      <c r="E26" s="13">
        <v>19126</v>
      </c>
      <c r="F26" s="13">
        <v>23994</v>
      </c>
      <c r="G26" s="13">
        <v>26790</v>
      </c>
      <c r="H26" s="13">
        <v>13565</v>
      </c>
      <c r="I26" s="13">
        <v>5900</v>
      </c>
      <c r="J26" s="13">
        <v>13760</v>
      </c>
      <c r="K26" s="11">
        <f t="shared" si="4"/>
        <v>179491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5634</v>
      </c>
      <c r="I27" s="11">
        <v>0</v>
      </c>
      <c r="J27" s="11">
        <v>0</v>
      </c>
      <c r="K27" s="11">
        <f t="shared" si="4"/>
        <v>5634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13564.54</v>
      </c>
      <c r="I35" s="19">
        <v>0</v>
      </c>
      <c r="J35" s="19">
        <v>0</v>
      </c>
      <c r="K35" s="23">
        <f>SUM(B35:J35)</f>
        <v>13564.54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1380445.48</v>
      </c>
      <c r="C47" s="22">
        <f aca="true" t="shared" si="9" ref="C47:H47">+C48+C56</f>
        <v>2081255.3</v>
      </c>
      <c r="D47" s="22">
        <f t="shared" si="9"/>
        <v>2468858.9</v>
      </c>
      <c r="E47" s="22">
        <f t="shared" si="9"/>
        <v>1414659.24</v>
      </c>
      <c r="F47" s="22">
        <f t="shared" si="9"/>
        <v>1906713.06</v>
      </c>
      <c r="G47" s="22">
        <f t="shared" si="9"/>
        <v>2558006.23</v>
      </c>
      <c r="H47" s="22">
        <f t="shared" si="9"/>
        <v>1390553.8800000001</v>
      </c>
      <c r="I47" s="22">
        <f>+I48+I56</f>
        <v>530071.29</v>
      </c>
      <c r="J47" s="22">
        <f>+J48+J56</f>
        <v>783164.11</v>
      </c>
      <c r="K47" s="22">
        <f>SUM(B47:J47)</f>
        <v>14513727.490000002</v>
      </c>
    </row>
    <row r="48" spans="1:11" ht="17.25" customHeight="1">
      <c r="A48" s="16" t="s">
        <v>48</v>
      </c>
      <c r="B48" s="23">
        <f>SUM(B49:B55)</f>
        <v>1363351.89</v>
      </c>
      <c r="C48" s="23">
        <f aca="true" t="shared" si="10" ref="C48:H48">SUM(C49:C55)</f>
        <v>2058541.4000000001</v>
      </c>
      <c r="D48" s="23">
        <f t="shared" si="10"/>
        <v>2445948.98</v>
      </c>
      <c r="E48" s="23">
        <f t="shared" si="10"/>
        <v>1393260.44</v>
      </c>
      <c r="F48" s="23">
        <f t="shared" si="10"/>
        <v>1885872.96</v>
      </c>
      <c r="G48" s="23">
        <f t="shared" si="10"/>
        <v>2529690.38</v>
      </c>
      <c r="H48" s="23">
        <f t="shared" si="10"/>
        <v>1372704.8800000001</v>
      </c>
      <c r="I48" s="23">
        <f>SUM(I49:I55)</f>
        <v>530071.29</v>
      </c>
      <c r="J48" s="23">
        <f>SUM(J49:J55)</f>
        <v>771186.88</v>
      </c>
      <c r="K48" s="23">
        <f aca="true" t="shared" si="11" ref="K48:K56">SUM(B48:J48)</f>
        <v>14350629.1</v>
      </c>
    </row>
    <row r="49" spans="1:11" ht="17.25" customHeight="1">
      <c r="A49" s="35" t="s">
        <v>49</v>
      </c>
      <c r="B49" s="23">
        <f aca="true" t="shared" si="12" ref="B49:H49">ROUND(B30*B7,2)</f>
        <v>1363351.89</v>
      </c>
      <c r="C49" s="23">
        <f t="shared" si="12"/>
        <v>2053975.85</v>
      </c>
      <c r="D49" s="23">
        <f t="shared" si="12"/>
        <v>2445948.98</v>
      </c>
      <c r="E49" s="23">
        <f t="shared" si="12"/>
        <v>1393260.44</v>
      </c>
      <c r="F49" s="23">
        <f t="shared" si="12"/>
        <v>1885872.96</v>
      </c>
      <c r="G49" s="23">
        <f t="shared" si="12"/>
        <v>2529690.38</v>
      </c>
      <c r="H49" s="23">
        <f t="shared" si="12"/>
        <v>1359140.34</v>
      </c>
      <c r="I49" s="23">
        <f>ROUND(I30*I7,2)</f>
        <v>530071.29</v>
      </c>
      <c r="J49" s="23">
        <f>ROUND(J30*J7,2)</f>
        <v>771186.88</v>
      </c>
      <c r="K49" s="23">
        <f t="shared" si="11"/>
        <v>14332499.01</v>
      </c>
    </row>
    <row r="50" spans="1:11" ht="17.25" customHeight="1">
      <c r="A50" s="35" t="s">
        <v>50</v>
      </c>
      <c r="B50" s="19">
        <v>0</v>
      </c>
      <c r="C50" s="23">
        <f>ROUND(C31*C7,2)</f>
        <v>4565.55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4565.55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13564.54</v>
      </c>
      <c r="I53" s="32">
        <f>+I35</f>
        <v>0</v>
      </c>
      <c r="J53" s="32">
        <f>+J35</f>
        <v>0</v>
      </c>
      <c r="K53" s="23">
        <f t="shared" si="11"/>
        <v>13564.54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17849</v>
      </c>
      <c r="I56" s="19">
        <v>0</v>
      </c>
      <c r="J56" s="37">
        <v>11977.23</v>
      </c>
      <c r="K56" s="37">
        <f t="shared" si="11"/>
        <v>163098.39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76180.25</v>
      </c>
      <c r="C60" s="36">
        <f t="shared" si="13"/>
        <v>-227607.95</v>
      </c>
      <c r="D60" s="36">
        <f t="shared" si="13"/>
        <v>339266.54999999993</v>
      </c>
      <c r="E60" s="36">
        <f t="shared" si="13"/>
        <v>-277052.3</v>
      </c>
      <c r="F60" s="36">
        <f t="shared" si="13"/>
        <v>-251667.42</v>
      </c>
      <c r="G60" s="36">
        <f t="shared" si="13"/>
        <v>-212997.33000000002</v>
      </c>
      <c r="H60" s="36">
        <f t="shared" si="13"/>
        <v>-188979.45</v>
      </c>
      <c r="I60" s="36">
        <f t="shared" si="13"/>
        <v>-74217.27</v>
      </c>
      <c r="J60" s="36">
        <f t="shared" si="13"/>
        <v>-80560.68000000001</v>
      </c>
      <c r="K60" s="36">
        <f>SUM(B60:J60)</f>
        <v>-897635.6000000002</v>
      </c>
    </row>
    <row r="61" spans="1:11" ht="18.75" customHeight="1">
      <c r="A61" s="16" t="s">
        <v>82</v>
      </c>
      <c r="B61" s="36">
        <f aca="true" t="shared" si="14" ref="B61:J61">B62+B63+B64+B65+B66+B67</f>
        <v>-231665.3</v>
      </c>
      <c r="C61" s="36">
        <f t="shared" si="14"/>
        <v>-207849</v>
      </c>
      <c r="D61" s="36">
        <f t="shared" si="14"/>
        <v>-206479.14</v>
      </c>
      <c r="E61" s="36">
        <f t="shared" si="14"/>
        <v>-251508.78</v>
      </c>
      <c r="F61" s="36">
        <f t="shared" si="14"/>
        <v>-233462.76</v>
      </c>
      <c r="G61" s="36">
        <f t="shared" si="14"/>
        <v>-271673.53</v>
      </c>
      <c r="H61" s="36">
        <f t="shared" si="14"/>
        <v>-175680</v>
      </c>
      <c r="I61" s="36">
        <f t="shared" si="14"/>
        <v>-30879</v>
      </c>
      <c r="J61" s="36">
        <f t="shared" si="14"/>
        <v>-55905</v>
      </c>
      <c r="K61" s="36">
        <f aca="true" t="shared" si="15" ref="K61:K92">SUM(B61:J61)</f>
        <v>-1665102.51</v>
      </c>
    </row>
    <row r="62" spans="1:11" ht="18.75" customHeight="1">
      <c r="A62" s="12" t="s">
        <v>83</v>
      </c>
      <c r="B62" s="36">
        <f>-ROUND(B9*$D$3,2)</f>
        <v>-144231</v>
      </c>
      <c r="C62" s="36">
        <f aca="true" t="shared" si="16" ref="C62:J62">-ROUND(C9*$D$3,2)</f>
        <v>-196710</v>
      </c>
      <c r="D62" s="36">
        <f t="shared" si="16"/>
        <v>-171531</v>
      </c>
      <c r="E62" s="36">
        <f t="shared" si="16"/>
        <v>-127077</v>
      </c>
      <c r="F62" s="36">
        <f t="shared" si="16"/>
        <v>-151614</v>
      </c>
      <c r="G62" s="36">
        <f t="shared" si="16"/>
        <v>-177558</v>
      </c>
      <c r="H62" s="36">
        <f t="shared" si="16"/>
        <v>-175680</v>
      </c>
      <c r="I62" s="36">
        <f t="shared" si="16"/>
        <v>-30879</v>
      </c>
      <c r="J62" s="36">
        <f t="shared" si="16"/>
        <v>-55905</v>
      </c>
      <c r="K62" s="36">
        <f t="shared" si="15"/>
        <v>-1231185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-477</v>
      </c>
      <c r="C64" s="36">
        <v>-57</v>
      </c>
      <c r="D64" s="36">
        <v>-207</v>
      </c>
      <c r="E64" s="36">
        <v>-645</v>
      </c>
      <c r="F64" s="36">
        <v>-402</v>
      </c>
      <c r="G64" s="36">
        <v>-396</v>
      </c>
      <c r="H64" s="36">
        <v>0</v>
      </c>
      <c r="I64" s="36">
        <v>0</v>
      </c>
      <c r="J64" s="36">
        <v>0</v>
      </c>
      <c r="K64" s="36">
        <f t="shared" si="15"/>
        <v>-2184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-86957.3</v>
      </c>
      <c r="C66" s="48">
        <v>-11082</v>
      </c>
      <c r="D66" s="48">
        <v>-34741.14</v>
      </c>
      <c r="E66" s="48">
        <v>-123786.78</v>
      </c>
      <c r="F66" s="48">
        <v>-81446.76</v>
      </c>
      <c r="G66" s="48">
        <v>-93719.53</v>
      </c>
      <c r="H66" s="19">
        <v>0</v>
      </c>
      <c r="I66" s="19">
        <v>0</v>
      </c>
      <c r="J66" s="19">
        <v>0</v>
      </c>
      <c r="K66" s="36">
        <f t="shared" si="15"/>
        <v>-431733.51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-13477.7</v>
      </c>
      <c r="C68" s="36">
        <f t="shared" si="17"/>
        <v>-19758.949999999997</v>
      </c>
      <c r="D68" s="36">
        <f t="shared" si="17"/>
        <v>-19588.77</v>
      </c>
      <c r="E68" s="36">
        <f t="shared" si="17"/>
        <v>-25543.52</v>
      </c>
      <c r="F68" s="36">
        <f t="shared" si="17"/>
        <v>-18204.66</v>
      </c>
      <c r="G68" s="36">
        <f t="shared" si="17"/>
        <v>-27186.23</v>
      </c>
      <c r="H68" s="36">
        <f t="shared" si="17"/>
        <v>-13299.45</v>
      </c>
      <c r="I68" s="36">
        <f t="shared" si="17"/>
        <v>-43338.270000000004</v>
      </c>
      <c r="J68" s="36">
        <f t="shared" si="17"/>
        <v>-23657.32</v>
      </c>
      <c r="K68" s="36">
        <f t="shared" si="15"/>
        <v>-204054.87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5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-11741.67</v>
      </c>
      <c r="F92" s="19">
        <v>0</v>
      </c>
      <c r="G92" s="19">
        <v>0</v>
      </c>
      <c r="H92" s="19">
        <v>0</v>
      </c>
      <c r="I92" s="49">
        <v>-6678.9</v>
      </c>
      <c r="J92" s="49">
        <v>-14018.64</v>
      </c>
      <c r="K92" s="49">
        <f t="shared" si="15"/>
        <v>-32439.21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321323.25</v>
      </c>
      <c r="C94" s="19">
        <v>0</v>
      </c>
      <c r="D94" s="49">
        <v>565334.46</v>
      </c>
      <c r="E94" s="19">
        <v>0</v>
      </c>
      <c r="F94" s="19">
        <v>0</v>
      </c>
      <c r="G94" s="49">
        <v>85862.43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972520.1399999999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1456625.73</v>
      </c>
      <c r="C97" s="24">
        <f t="shared" si="19"/>
        <v>1853647.35</v>
      </c>
      <c r="D97" s="24">
        <f t="shared" si="19"/>
        <v>2808125.4499999997</v>
      </c>
      <c r="E97" s="24">
        <f t="shared" si="19"/>
        <v>1137606.94</v>
      </c>
      <c r="F97" s="24">
        <f t="shared" si="19"/>
        <v>1655045.6400000001</v>
      </c>
      <c r="G97" s="24">
        <f t="shared" si="19"/>
        <v>2345008.9</v>
      </c>
      <c r="H97" s="24">
        <f t="shared" si="19"/>
        <v>1201574.4300000002</v>
      </c>
      <c r="I97" s="24">
        <f>+I98+I99</f>
        <v>455854.02</v>
      </c>
      <c r="J97" s="24">
        <f>+J98+J99</f>
        <v>702603.43</v>
      </c>
      <c r="K97" s="49">
        <f t="shared" si="18"/>
        <v>13616091.889999999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1439532.14</v>
      </c>
      <c r="C98" s="24">
        <f t="shared" si="20"/>
        <v>1830933.4500000002</v>
      </c>
      <c r="D98" s="24">
        <f t="shared" si="20"/>
        <v>2785215.53</v>
      </c>
      <c r="E98" s="24">
        <f t="shared" si="20"/>
        <v>1116208.14</v>
      </c>
      <c r="F98" s="24">
        <f t="shared" si="20"/>
        <v>1634205.54</v>
      </c>
      <c r="G98" s="24">
        <f t="shared" si="20"/>
        <v>2316693.05</v>
      </c>
      <c r="H98" s="24">
        <f t="shared" si="20"/>
        <v>1183725.4300000002</v>
      </c>
      <c r="I98" s="24">
        <f t="shared" si="20"/>
        <v>455854.02</v>
      </c>
      <c r="J98" s="24">
        <f t="shared" si="20"/>
        <v>691624.56</v>
      </c>
      <c r="K98" s="49">
        <f t="shared" si="18"/>
        <v>13453991.859999998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17849</v>
      </c>
      <c r="I99" s="19">
        <f t="shared" si="21"/>
        <v>0</v>
      </c>
      <c r="J99" s="24">
        <f t="shared" si="21"/>
        <v>10978.869999999999</v>
      </c>
      <c r="K99" s="49">
        <f t="shared" si="18"/>
        <v>162100.03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13616091.909999998</v>
      </c>
      <c r="L105" s="55"/>
    </row>
    <row r="106" spans="1:11" ht="18.75" customHeight="1">
      <c r="A106" s="26" t="s">
        <v>78</v>
      </c>
      <c r="B106" s="27">
        <v>143782.29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143782.29</v>
      </c>
    </row>
    <row r="107" spans="1:11" ht="18.75" customHeight="1">
      <c r="A107" s="26" t="s">
        <v>79</v>
      </c>
      <c r="B107" s="27">
        <v>1312843.44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1312843.44</v>
      </c>
    </row>
    <row r="108" spans="1:11" ht="18.75" customHeight="1">
      <c r="A108" s="26" t="s">
        <v>80</v>
      </c>
      <c r="B108" s="41">
        <v>0</v>
      </c>
      <c r="C108" s="27">
        <f>+C97</f>
        <v>1853647.35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1853647.35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2808125.4499999997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2808125.4499999997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1137606.94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1137606.94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203996.27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203996.27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287735.34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287735.34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429649.33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429649.33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733664.71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733664.71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650844.62</v>
      </c>
      <c r="H115" s="41">
        <v>0</v>
      </c>
      <c r="I115" s="41">
        <v>0</v>
      </c>
      <c r="J115" s="41">
        <v>0</v>
      </c>
      <c r="K115" s="42">
        <f t="shared" si="22"/>
        <v>650844.62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53384.4</v>
      </c>
      <c r="H116" s="41">
        <v>0</v>
      </c>
      <c r="I116" s="41">
        <v>0</v>
      </c>
      <c r="J116" s="41">
        <v>0</v>
      </c>
      <c r="K116" s="42">
        <f t="shared" si="22"/>
        <v>53384.4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366371.96</v>
      </c>
      <c r="H117" s="41">
        <v>0</v>
      </c>
      <c r="I117" s="41">
        <v>0</v>
      </c>
      <c r="J117" s="41">
        <v>0</v>
      </c>
      <c r="K117" s="42">
        <f t="shared" si="22"/>
        <v>366371.96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332566.12</v>
      </c>
      <c r="H118" s="41">
        <v>0</v>
      </c>
      <c r="I118" s="41">
        <v>0</v>
      </c>
      <c r="J118" s="41">
        <v>0</v>
      </c>
      <c r="K118" s="42">
        <f t="shared" si="22"/>
        <v>332566.12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941841.8</v>
      </c>
      <c r="H119" s="41">
        <v>0</v>
      </c>
      <c r="I119" s="41">
        <v>0</v>
      </c>
      <c r="J119" s="41">
        <v>0</v>
      </c>
      <c r="K119" s="42">
        <f t="shared" si="22"/>
        <v>941841.8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436001.46</v>
      </c>
      <c r="I120" s="41">
        <v>0</v>
      </c>
      <c r="J120" s="41">
        <v>0</v>
      </c>
      <c r="K120" s="42">
        <f t="shared" si="22"/>
        <v>436001.46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765572.98</v>
      </c>
      <c r="I121" s="41">
        <v>0</v>
      </c>
      <c r="J121" s="41">
        <v>0</v>
      </c>
      <c r="K121" s="42">
        <f t="shared" si="22"/>
        <v>765572.98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455854.02</v>
      </c>
      <c r="J122" s="41">
        <v>0</v>
      </c>
      <c r="K122" s="42">
        <f t="shared" si="22"/>
        <v>455854.02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702603.43</v>
      </c>
      <c r="K123" s="45">
        <f t="shared" si="22"/>
        <v>702603.43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9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2014-08-05T18:57:03Z</dcterms:modified>
  <cp:category/>
  <cp:version/>
  <cp:contentType/>
  <cp:contentStatus/>
</cp:coreProperties>
</file>