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<sst xmlns="http://schemas.openxmlformats.org/spreadsheetml/2006/main" count="129" uniqueCount="129">
  <si>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</si>
  <si>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</si>
  <si>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</si>
  <si>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</si>
  <si>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</si>
  <si>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</si>
  <si>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</si>
  <si>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</si>
  <si>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</si>
  <si>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</si>
  <si>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</si>
  <si>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</si>
  <si>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</si>
  <si>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</si>
  <si>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</si>
  <si>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</si>
  <si>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</si>
  <si>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</si>
  <si>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</si>
  <si>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</si>
  <si>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</si>
  <si>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</si>
  <si>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</si>
  <si>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</si>
  <si>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</si>
  <si>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</si>
  <si>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</si>
  <si>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</si>
  <si>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</si>
  <si>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</si>
  <si>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</si>
  <si>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</si>
  <si>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</si>
  <si>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</si>
  <si>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</si>
  <si>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</si>
  <si>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</si>
  <si>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</si>
  <si>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</si>
  <si>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</si>
  <si>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</si>
  <si>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</si>
  <si>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</si>
  <si>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</si>
  <si>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</si>
  <si>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</si>
  <si>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</si>
  <si>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</si>
  <si>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</si>
  <si>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</si>
  <si>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</si>
  <si>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</si>
  <si>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</si>
  <si>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</si>
  <si>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</si>
  <si>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</si>
  <si>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</si>
  <si>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</si>
  <si>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</si>
  <si>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</si>
  <si>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</si>
  <si>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</si>
  <si>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</si>
  <si>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</si>
  <si>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</si>
  <si>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</si>
  <si>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</si>
  <si>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</si>
  <si>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</si>
  <si>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</si>
  <si>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</si>
  <si>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</si>
  <si>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</si>
  <si>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</si>
  <si>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</si>
  <si>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</si>
  <si>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</si>
  <si>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</si>
  <si>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</si>
  <si>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</si>
  <si>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</si>
  <si>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</si>
  <si>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</si>
  <si>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</si>
  <si>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</si>
  <si>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</si>
  <si>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</si>
  <si>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</si>
  <si>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</si>
  <si>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</si>
  <si>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</si>
  <si>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</si>
  <si>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</si>
  <si>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</si>
  <si>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</si>
  <si>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</si>
  <si>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</si>
  <si>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</si>
  <si>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</si>
  <si>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</si>
  <si>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</si>
  <si>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</si>
  <si>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</si>
  <si>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</si>
  <si>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</si>
  <si>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</si>
  <si>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</si>
  <si>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</si>
  <si>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</si>
  <si>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</si>
  <si>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</si>
  <si>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</si>
  <si>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</si>
  <si>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</si>
  <si>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</si>
  <si>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</si>
  <si>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</si>
  <si>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</si>
  <si>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</si>
  <si>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</si>
  <si>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</si>
  <si>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</si>
  <si>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</si>
  <si>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</si>
  <si>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</si>
  <si>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10/07/14 - VENCIMENTO 17/07/14</t>
  </si>
  <si>
    <t>6.3. Revisão de Remuneração pelo Transporte Coletivo  (1)</t>
  </si>
  <si>
    <t>Nota:</t>
  </si>
  <si>
    <t>(1) - Pagamento de combustível não fóssil de mai e jun/14.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</si>
</sst>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2" t="s">
        <v>15</v>
      </c>
      <c r="B4" s="64" t="s">
        <v>114</v>
      </c>
      <c r="C4" s="65"/>
      <c r="D4" s="65"/>
      <c r="E4" s="65"/>
      <c r="F4" s="65"/>
      <c r="G4" s="65"/>
      <c r="H4" s="65"/>
      <c r="I4" s="65"/>
      <c r="J4" s="66"/>
      <c r="K4" s="63" t="s">
        <v>16</v>
      </c>
    </row>
    <row r="5" spans="1:11" ht="38.25">
      <c r="A5" s="6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7" t="s">
        <v>113</v>
      </c>
      <c r="J5" s="67" t="s">
        <v>112</v>
      </c>
      <c r="K5" s="62"/>
    </row>
    <row r="6" spans="1:11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8"/>
      <c r="J6" s="68"/>
      <c r="K6" s="62"/>
    </row>
    <row r="7" spans="1:12" ht="17.25" customHeight="1">
      <c r="A7" s="8" t="s">
        <v>30</v>
      </c>
      <c r="B7" s="9">
        <f aca="true" t="shared" si="0" ref="B7:K7">+B8+B20+B24+B27</f>
        <v>533962</v>
      </c>
      <c r="C7" s="9">
        <f t="shared" si="0"/>
        <v>704112</v>
      </c>
      <c r="D7" s="9">
        <f t="shared" si="0"/>
        <v>728359</v>
      </c>
      <c r="E7" s="9">
        <f t="shared" si="0"/>
        <v>490885</v>
      </c>
      <c r="F7" s="9">
        <f t="shared" si="0"/>
        <v>679410</v>
      </c>
      <c r="G7" s="9">
        <f t="shared" si="0"/>
        <v>1098703</v>
      </c>
      <c r="H7" s="9">
        <f t="shared" si="0"/>
        <v>499832</v>
      </c>
      <c r="I7" s="9">
        <f t="shared" si="0"/>
        <v>112231</v>
      </c>
      <c r="J7" s="9">
        <f t="shared" si="0"/>
        <v>271323</v>
      </c>
      <c r="K7" s="9">
        <f t="shared" si="0"/>
        <v>5118817</v>
      </c>
      <c r="L7" s="53"/>
    </row>
    <row r="8" spans="1:11" ht="17.25" customHeight="1">
      <c r="A8" s="10" t="s">
        <v>120</v>
      </c>
      <c r="B8" s="11">
        <f>B9+B12+B16</f>
        <v>316811</v>
      </c>
      <c r="C8" s="11">
        <f aca="true" t="shared" si="1" ref="C8:J8">C9+C12+C16</f>
        <v>423043</v>
      </c>
      <c r="D8" s="11">
        <f t="shared" si="1"/>
        <v>409625</v>
      </c>
      <c r="E8" s="11">
        <f t="shared" si="1"/>
        <v>288774</v>
      </c>
      <c r="F8" s="11">
        <f t="shared" si="1"/>
        <v>377683</v>
      </c>
      <c r="G8" s="11">
        <f t="shared" si="1"/>
        <v>593953</v>
      </c>
      <c r="H8" s="11">
        <f t="shared" si="1"/>
        <v>308755</v>
      </c>
      <c r="I8" s="11">
        <f t="shared" si="1"/>
        <v>59271</v>
      </c>
      <c r="J8" s="11">
        <f t="shared" si="1"/>
        <v>151308</v>
      </c>
      <c r="K8" s="11">
        <f>SUM(B8:J8)</f>
        <v>2929223</v>
      </c>
    </row>
    <row r="9" spans="1:11" ht="17.25" customHeight="1">
      <c r="A9" s="15" t="s">
        <v>17</v>
      </c>
      <c r="B9" s="13">
        <f>+B10+B11</f>
        <v>49557</v>
      </c>
      <c r="C9" s="13">
        <f aca="true" t="shared" si="2" ref="C9:J9">+C10+C11</f>
        <v>67658</v>
      </c>
      <c r="D9" s="13">
        <f t="shared" si="2"/>
        <v>60328</v>
      </c>
      <c r="E9" s="13">
        <f t="shared" si="2"/>
        <v>41895</v>
      </c>
      <c r="F9" s="13">
        <f t="shared" si="2"/>
        <v>49048</v>
      </c>
      <c r="G9" s="13">
        <f t="shared" si="2"/>
        <v>61533</v>
      </c>
      <c r="H9" s="13">
        <f t="shared" si="2"/>
        <v>56445</v>
      </c>
      <c r="I9" s="13">
        <f t="shared" si="2"/>
        <v>10719</v>
      </c>
      <c r="J9" s="13">
        <f t="shared" si="2"/>
        <v>20028</v>
      </c>
      <c r="K9" s="11">
        <f>SUM(B9:J9)</f>
        <v>417211</v>
      </c>
    </row>
    <row r="10" spans="1:11" ht="17.25" customHeight="1">
      <c r="A10" s="30" t="s">
        <v>18</v>
      </c>
      <c r="B10" s="13">
        <v>49557</v>
      </c>
      <c r="C10" s="13">
        <v>67658</v>
      </c>
      <c r="D10" s="13">
        <v>60328</v>
      </c>
      <c r="E10" s="13">
        <v>41895</v>
      </c>
      <c r="F10" s="13">
        <v>49048</v>
      </c>
      <c r="G10" s="13">
        <v>61533</v>
      </c>
      <c r="H10" s="13">
        <v>56445</v>
      </c>
      <c r="I10" s="13">
        <v>10719</v>
      </c>
      <c r="J10" s="13">
        <v>20028</v>
      </c>
      <c r="K10" s="11">
        <f>SUM(B10:J10)</f>
        <v>417211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262076</v>
      </c>
      <c r="C12" s="17">
        <f t="shared" si="3"/>
        <v>348253</v>
      </c>
      <c r="D12" s="17">
        <f t="shared" si="3"/>
        <v>343065</v>
      </c>
      <c r="E12" s="17">
        <f t="shared" si="3"/>
        <v>242270</v>
      </c>
      <c r="F12" s="17">
        <f t="shared" si="3"/>
        <v>322305</v>
      </c>
      <c r="G12" s="17">
        <f t="shared" si="3"/>
        <v>522260</v>
      </c>
      <c r="H12" s="17">
        <f t="shared" si="3"/>
        <v>247286</v>
      </c>
      <c r="I12" s="17">
        <f t="shared" si="3"/>
        <v>47386</v>
      </c>
      <c r="J12" s="17">
        <f t="shared" si="3"/>
        <v>128787</v>
      </c>
      <c r="K12" s="11">
        <f aca="true" t="shared" si="4" ref="K12:K27">SUM(B12:J12)</f>
        <v>2463688</v>
      </c>
    </row>
    <row r="13" spans="1:13" ht="17.25" customHeight="1">
      <c r="A13" s="14" t="s">
        <v>20</v>
      </c>
      <c r="B13" s="13">
        <v>116922</v>
      </c>
      <c r="C13" s="13">
        <v>166297</v>
      </c>
      <c r="D13" s="13">
        <v>169305</v>
      </c>
      <c r="E13" s="13">
        <v>117319</v>
      </c>
      <c r="F13" s="13">
        <v>153542</v>
      </c>
      <c r="G13" s="13">
        <v>239537</v>
      </c>
      <c r="H13" s="13">
        <v>110774</v>
      </c>
      <c r="I13" s="13">
        <v>25267</v>
      </c>
      <c r="J13" s="13">
        <v>63150</v>
      </c>
      <c r="K13" s="11">
        <f t="shared" si="4"/>
        <v>1162113</v>
      </c>
      <c r="L13" s="53"/>
      <c r="M13" s="54"/>
    </row>
    <row r="14" spans="1:12" ht="17.25" customHeight="1">
      <c r="A14" s="14" t="s">
        <v>21</v>
      </c>
      <c r="B14" s="13">
        <v>126472</v>
      </c>
      <c r="C14" s="13">
        <v>156163</v>
      </c>
      <c r="D14" s="13">
        <v>149455</v>
      </c>
      <c r="E14" s="13">
        <v>109184</v>
      </c>
      <c r="F14" s="13">
        <v>146779</v>
      </c>
      <c r="G14" s="13">
        <v>252327</v>
      </c>
      <c r="H14" s="13">
        <v>119367</v>
      </c>
      <c r="I14" s="13">
        <v>18682</v>
      </c>
      <c r="J14" s="13">
        <v>56338</v>
      </c>
      <c r="K14" s="11">
        <f t="shared" si="4"/>
        <v>1134767</v>
      </c>
      <c r="L14" s="53"/>
    </row>
    <row r="15" spans="1:11" ht="17.25" customHeight="1">
      <c r="A15" s="14" t="s">
        <v>22</v>
      </c>
      <c r="B15" s="13">
        <v>18682</v>
      </c>
      <c r="C15" s="13">
        <v>25793</v>
      </c>
      <c r="D15" s="13">
        <v>24305</v>
      </c>
      <c r="E15" s="13">
        <v>15767</v>
      </c>
      <c r="F15" s="13">
        <v>21984</v>
      </c>
      <c r="G15" s="13">
        <v>30396</v>
      </c>
      <c r="H15" s="13">
        <v>17145</v>
      </c>
      <c r="I15" s="13">
        <v>3437</v>
      </c>
      <c r="J15" s="13">
        <v>9299</v>
      </c>
      <c r="K15" s="11">
        <f t="shared" si="4"/>
        <v>166808</v>
      </c>
    </row>
    <row r="16" spans="1:11" ht="17.25" customHeight="1">
      <c r="A16" s="15" t="s">
        <v>116</v>
      </c>
      <c r="B16" s="13">
        <f>B17+B18+B19</f>
        <v>5178</v>
      </c>
      <c r="C16" s="13">
        <f aca="true" t="shared" si="5" ref="C16:J16">C17+C18+C19</f>
        <v>7132</v>
      </c>
      <c r="D16" s="13">
        <f t="shared" si="5"/>
        <v>6232</v>
      </c>
      <c r="E16" s="13">
        <f t="shared" si="5"/>
        <v>4609</v>
      </c>
      <c r="F16" s="13">
        <f t="shared" si="5"/>
        <v>6330</v>
      </c>
      <c r="G16" s="13">
        <f t="shared" si="5"/>
        <v>10160</v>
      </c>
      <c r="H16" s="13">
        <f t="shared" si="5"/>
        <v>5024</v>
      </c>
      <c r="I16" s="13">
        <f t="shared" si="5"/>
        <v>1166</v>
      </c>
      <c r="J16" s="13">
        <f t="shared" si="5"/>
        <v>2493</v>
      </c>
      <c r="K16" s="11">
        <f t="shared" si="4"/>
        <v>48324</v>
      </c>
    </row>
    <row r="17" spans="1:11" ht="17.25" customHeight="1">
      <c r="A17" s="14" t="s">
        <v>117</v>
      </c>
      <c r="B17" s="13">
        <v>3245</v>
      </c>
      <c r="C17" s="13">
        <v>4615</v>
      </c>
      <c r="D17" s="13">
        <v>4085</v>
      </c>
      <c r="E17" s="13">
        <v>3096</v>
      </c>
      <c r="F17" s="13">
        <v>4129</v>
      </c>
      <c r="G17" s="13">
        <v>6840</v>
      </c>
      <c r="H17" s="13">
        <v>3461</v>
      </c>
      <c r="I17" s="13">
        <v>787</v>
      </c>
      <c r="J17" s="13">
        <v>1634</v>
      </c>
      <c r="K17" s="11">
        <f t="shared" si="4"/>
        <v>31892</v>
      </c>
    </row>
    <row r="18" spans="1:11" ht="17.25" customHeight="1">
      <c r="A18" s="14" t="s">
        <v>118</v>
      </c>
      <c r="B18" s="13">
        <v>223</v>
      </c>
      <c r="C18" s="13">
        <v>318</v>
      </c>
      <c r="D18" s="13">
        <v>281</v>
      </c>
      <c r="E18" s="13">
        <v>288</v>
      </c>
      <c r="F18" s="13">
        <v>316</v>
      </c>
      <c r="G18" s="13">
        <v>622</v>
      </c>
      <c r="H18" s="13">
        <v>273</v>
      </c>
      <c r="I18" s="13">
        <v>75</v>
      </c>
      <c r="J18" s="13">
        <v>135</v>
      </c>
      <c r="K18" s="11">
        <f t="shared" si="4"/>
        <v>2531</v>
      </c>
    </row>
    <row r="19" spans="1:11" ht="17.25" customHeight="1">
      <c r="A19" s="14" t="s">
        <v>119</v>
      </c>
      <c r="B19" s="13">
        <v>1710</v>
      </c>
      <c r="C19" s="13">
        <v>2199</v>
      </c>
      <c r="D19" s="13">
        <v>1866</v>
      </c>
      <c r="E19" s="13">
        <v>1225</v>
      </c>
      <c r="F19" s="13">
        <v>1885</v>
      </c>
      <c r="G19" s="13">
        <v>2698</v>
      </c>
      <c r="H19" s="13">
        <v>1290</v>
      </c>
      <c r="I19" s="13">
        <v>304</v>
      </c>
      <c r="J19" s="13">
        <v>724</v>
      </c>
      <c r="K19" s="11">
        <f t="shared" si="4"/>
        <v>13901</v>
      </c>
    </row>
    <row r="20" spans="1:11" ht="17.25" customHeight="1">
      <c r="A20" s="16" t="s">
        <v>23</v>
      </c>
      <c r="B20" s="11">
        <f>+B21+B22+B23</f>
        <v>173311</v>
      </c>
      <c r="C20" s="11">
        <f aca="true" t="shared" si="6" ref="C20:J20">+C21+C22+C23</f>
        <v>211582</v>
      </c>
      <c r="D20" s="11">
        <f t="shared" si="6"/>
        <v>236772</v>
      </c>
      <c r="E20" s="11">
        <f t="shared" si="6"/>
        <v>153853</v>
      </c>
      <c r="F20" s="11">
        <f t="shared" si="6"/>
        <v>242901</v>
      </c>
      <c r="G20" s="11">
        <f t="shared" si="6"/>
        <v>434399</v>
      </c>
      <c r="H20" s="11">
        <f t="shared" si="6"/>
        <v>150779</v>
      </c>
      <c r="I20" s="11">
        <f t="shared" si="6"/>
        <v>37582</v>
      </c>
      <c r="J20" s="11">
        <f t="shared" si="6"/>
        <v>85041</v>
      </c>
      <c r="K20" s="11">
        <f t="shared" si="4"/>
        <v>1726220</v>
      </c>
    </row>
    <row r="21" spans="1:12" ht="17.25" customHeight="1">
      <c r="A21" s="12" t="s">
        <v>24</v>
      </c>
      <c r="B21" s="13">
        <v>86548</v>
      </c>
      <c r="C21" s="13">
        <v>115982</v>
      </c>
      <c r="D21" s="13">
        <v>131674</v>
      </c>
      <c r="E21" s="13">
        <v>84095</v>
      </c>
      <c r="F21" s="13">
        <v>130875</v>
      </c>
      <c r="G21" s="13">
        <v>219390</v>
      </c>
      <c r="H21" s="13">
        <v>80850</v>
      </c>
      <c r="I21" s="13">
        <v>22260</v>
      </c>
      <c r="J21" s="13">
        <v>46253</v>
      </c>
      <c r="K21" s="11">
        <f t="shared" si="4"/>
        <v>917927</v>
      </c>
      <c r="L21" s="53"/>
    </row>
    <row r="22" spans="1:12" ht="17.25" customHeight="1">
      <c r="A22" s="12" t="s">
        <v>25</v>
      </c>
      <c r="B22" s="13">
        <v>75000</v>
      </c>
      <c r="C22" s="13">
        <v>81165</v>
      </c>
      <c r="D22" s="13">
        <v>89516</v>
      </c>
      <c r="E22" s="13">
        <v>61094</v>
      </c>
      <c r="F22" s="13">
        <v>97192</v>
      </c>
      <c r="G22" s="13">
        <v>191094</v>
      </c>
      <c r="H22" s="13">
        <v>60615</v>
      </c>
      <c r="I22" s="13">
        <v>12829</v>
      </c>
      <c r="J22" s="13">
        <v>32851</v>
      </c>
      <c r="K22" s="11">
        <f t="shared" si="4"/>
        <v>701356</v>
      </c>
      <c r="L22" s="53"/>
    </row>
    <row r="23" spans="1:11" ht="17.25" customHeight="1">
      <c r="A23" s="12" t="s">
        <v>26</v>
      </c>
      <c r="B23" s="13">
        <v>11763</v>
      </c>
      <c r="C23" s="13">
        <v>14435</v>
      </c>
      <c r="D23" s="13">
        <v>15582</v>
      </c>
      <c r="E23" s="13">
        <v>8664</v>
      </c>
      <c r="F23" s="13">
        <v>14834</v>
      </c>
      <c r="G23" s="13">
        <v>23915</v>
      </c>
      <c r="H23" s="13">
        <v>9314</v>
      </c>
      <c r="I23" s="13">
        <v>2493</v>
      </c>
      <c r="J23" s="13">
        <v>5937</v>
      </c>
      <c r="K23" s="11">
        <f t="shared" si="4"/>
        <v>106937</v>
      </c>
    </row>
    <row r="24" spans="1:11" ht="17.25" customHeight="1">
      <c r="A24" s="16" t="s">
        <v>27</v>
      </c>
      <c r="B24" s="13">
        <v>43840</v>
      </c>
      <c r="C24" s="13">
        <v>69487</v>
      </c>
      <c r="D24" s="13">
        <v>81962</v>
      </c>
      <c r="E24" s="13">
        <v>48258</v>
      </c>
      <c r="F24" s="13">
        <v>58826</v>
      </c>
      <c r="G24" s="13">
        <v>70351</v>
      </c>
      <c r="H24" s="13">
        <v>34417</v>
      </c>
      <c r="I24" s="13">
        <v>15378</v>
      </c>
      <c r="J24" s="13">
        <v>34974</v>
      </c>
      <c r="K24" s="11">
        <f t="shared" si="4"/>
        <v>457493</v>
      </c>
    </row>
    <row r="25" spans="1:12" ht="17.25" customHeight="1">
      <c r="A25" s="12" t="s">
        <v>28</v>
      </c>
      <c r="B25" s="13">
        <v>28058</v>
      </c>
      <c r="C25" s="13">
        <v>44472</v>
      </c>
      <c r="D25" s="13">
        <v>52456</v>
      </c>
      <c r="E25" s="13">
        <v>30885</v>
      </c>
      <c r="F25" s="13">
        <v>37649</v>
      </c>
      <c r="G25" s="13">
        <v>45025</v>
      </c>
      <c r="H25" s="13">
        <v>22027</v>
      </c>
      <c r="I25" s="13">
        <v>9842</v>
      </c>
      <c r="J25" s="13">
        <v>22383</v>
      </c>
      <c r="K25" s="11">
        <f t="shared" si="4"/>
        <v>292797</v>
      </c>
      <c r="L25" s="53"/>
    </row>
    <row r="26" spans="1:12" ht="17.25" customHeight="1">
      <c r="A26" s="12" t="s">
        <v>29</v>
      </c>
      <c r="B26" s="13">
        <v>15782</v>
      </c>
      <c r="C26" s="13">
        <v>25015</v>
      </c>
      <c r="D26" s="13">
        <v>29506</v>
      </c>
      <c r="E26" s="13">
        <v>17373</v>
      </c>
      <c r="F26" s="13">
        <v>21177</v>
      </c>
      <c r="G26" s="13">
        <v>25326</v>
      </c>
      <c r="H26" s="13">
        <v>12390</v>
      </c>
      <c r="I26" s="13">
        <v>5536</v>
      </c>
      <c r="J26" s="13">
        <v>12591</v>
      </c>
      <c r="K26" s="11">
        <f t="shared" si="4"/>
        <v>164696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5881</v>
      </c>
      <c r="I27" s="11">
        <v>0</v>
      </c>
      <c r="J27" s="11">
        <v>0</v>
      </c>
      <c r="K27" s="11">
        <f t="shared" si="4"/>
        <v>5881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12941.06</v>
      </c>
      <c r="I35" s="19">
        <v>0</v>
      </c>
      <c r="J35" s="19">
        <v>0</v>
      </c>
      <c r="K35" s="23">
        <f>SUM(B35:J35)</f>
        <v>12941.06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1305817.21</v>
      </c>
      <c r="C47" s="22">
        <f aca="true" t="shared" si="9" ref="C47:H47">+C48+C56</f>
        <v>1961208.8699999999</v>
      </c>
      <c r="D47" s="22">
        <f t="shared" si="9"/>
        <v>2300998.36</v>
      </c>
      <c r="E47" s="22">
        <f t="shared" si="9"/>
        <v>1315371.6600000001</v>
      </c>
      <c r="F47" s="22">
        <f t="shared" si="9"/>
        <v>1759450.29</v>
      </c>
      <c r="G47" s="22">
        <f t="shared" si="9"/>
        <v>2447000.63</v>
      </c>
      <c r="H47" s="22">
        <f t="shared" si="9"/>
        <v>1292365.73</v>
      </c>
      <c r="I47" s="22">
        <f>+I48+I56</f>
        <v>502873.44</v>
      </c>
      <c r="J47" s="22">
        <f>+J48+J56</f>
        <v>733988.3600000001</v>
      </c>
      <c r="K47" s="22">
        <f>SUM(B47:J47)</f>
        <v>13619074.549999999</v>
      </c>
    </row>
    <row r="48" spans="1:11" ht="17.25" customHeight="1">
      <c r="A48" s="16" t="s">
        <v>48</v>
      </c>
      <c r="B48" s="23">
        <f>SUM(B49:B55)</f>
        <v>1288824.08</v>
      </c>
      <c r="C48" s="23">
        <f aca="true" t="shared" si="10" ref="C48:H48">SUM(C49:C55)</f>
        <v>1938494.97</v>
      </c>
      <c r="D48" s="23">
        <f t="shared" si="10"/>
        <v>2278088.44</v>
      </c>
      <c r="E48" s="23">
        <f t="shared" si="10"/>
        <v>1293972.86</v>
      </c>
      <c r="F48" s="23">
        <f t="shared" si="10"/>
        <v>1738610.19</v>
      </c>
      <c r="G48" s="23">
        <f t="shared" si="10"/>
        <v>2418684.78</v>
      </c>
      <c r="H48" s="23">
        <f t="shared" si="10"/>
        <v>1274616.99</v>
      </c>
      <c r="I48" s="23">
        <f>SUM(I49:I55)</f>
        <v>502873.44</v>
      </c>
      <c r="J48" s="23">
        <f>SUM(J49:J55)</f>
        <v>720823.81</v>
      </c>
      <c r="K48" s="23">
        <f aca="true" t="shared" si="11" ref="K48:K56">SUM(B48:J48)</f>
        <v>13454989.56</v>
      </c>
    </row>
    <row r="49" spans="1:11" ht="17.25" customHeight="1">
      <c r="A49" s="35" t="s">
        <v>49</v>
      </c>
      <c r="B49" s="23">
        <f aca="true" t="shared" si="12" ref="B49:H49">ROUND(B30*B7,2)</f>
        <v>1288824.08</v>
      </c>
      <c r="C49" s="23">
        <f t="shared" si="12"/>
        <v>1934195.66</v>
      </c>
      <c r="D49" s="23">
        <f t="shared" si="12"/>
        <v>2278088.44</v>
      </c>
      <c r="E49" s="23">
        <f t="shared" si="12"/>
        <v>1293972.86</v>
      </c>
      <c r="F49" s="23">
        <f t="shared" si="12"/>
        <v>1738610.19</v>
      </c>
      <c r="G49" s="23">
        <f t="shared" si="12"/>
        <v>2418684.78</v>
      </c>
      <c r="H49" s="23">
        <f t="shared" si="12"/>
        <v>1261675.93</v>
      </c>
      <c r="I49" s="23">
        <f>ROUND(I30*I7,2)</f>
        <v>502873.44</v>
      </c>
      <c r="J49" s="23">
        <f>ROUND(J30*J7,2)</f>
        <v>720823.81</v>
      </c>
      <c r="K49" s="23">
        <f t="shared" si="11"/>
        <v>13437749.19</v>
      </c>
    </row>
    <row r="50" spans="1:11" ht="17.25" customHeight="1">
      <c r="A50" s="35" t="s">
        <v>50</v>
      </c>
      <c r="B50" s="19">
        <v>0</v>
      </c>
      <c r="C50" s="23">
        <f>ROUND(C31*C7,2)</f>
        <v>4299.31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4299.31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12941.06</v>
      </c>
      <c r="I53" s="32">
        <f>+I35</f>
        <v>0</v>
      </c>
      <c r="J53" s="32">
        <f>+J35</f>
        <v>0</v>
      </c>
      <c r="K53" s="23">
        <f t="shared" si="11"/>
        <v>12941.06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16993.13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17748.74</v>
      </c>
      <c r="I56" s="19">
        <v>0</v>
      </c>
      <c r="J56" s="37">
        <v>13164.55</v>
      </c>
      <c r="K56" s="37">
        <f t="shared" si="11"/>
        <v>164084.99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191577.73</v>
      </c>
      <c r="C60" s="36">
        <f t="shared" si="13"/>
        <v>-227701.14</v>
      </c>
      <c r="D60" s="36">
        <f t="shared" si="13"/>
        <v>-221498.15</v>
      </c>
      <c r="E60" s="36">
        <f t="shared" si="13"/>
        <v>-231449.26</v>
      </c>
      <c r="F60" s="36">
        <f t="shared" si="13"/>
        <v>84931.39999999997</v>
      </c>
      <c r="G60" s="36">
        <f t="shared" si="13"/>
        <v>-271177.52</v>
      </c>
      <c r="H60" s="36">
        <f t="shared" si="13"/>
        <v>-155208.49</v>
      </c>
      <c r="I60" s="36">
        <f t="shared" si="13"/>
        <v>-75171.57</v>
      </c>
      <c r="J60" s="36">
        <f t="shared" si="13"/>
        <v>-83898.59</v>
      </c>
      <c r="K60" s="36">
        <f>SUM(B60:J60)</f>
        <v>-989595.59</v>
      </c>
    </row>
    <row r="61" spans="1:11" ht="18.75" customHeight="1">
      <c r="A61" s="16" t="s">
        <v>82</v>
      </c>
      <c r="B61" s="36">
        <f aca="true" t="shared" si="14" ref="B61:J61">B62+B63+B64+B65+B66+B67</f>
        <v>-195333.72</v>
      </c>
      <c r="C61" s="36">
        <f t="shared" si="14"/>
        <v>-207862.7</v>
      </c>
      <c r="D61" s="36">
        <f t="shared" si="14"/>
        <v>-201834.24</v>
      </c>
      <c r="E61" s="36">
        <f t="shared" si="14"/>
        <v>-206644.6</v>
      </c>
      <c r="F61" s="36">
        <f t="shared" si="14"/>
        <v>-200741.62</v>
      </c>
      <c r="G61" s="36">
        <f t="shared" si="14"/>
        <v>-243880.94</v>
      </c>
      <c r="H61" s="36">
        <f t="shared" si="14"/>
        <v>-169335</v>
      </c>
      <c r="I61" s="36">
        <f t="shared" si="14"/>
        <v>-32157</v>
      </c>
      <c r="J61" s="36">
        <f t="shared" si="14"/>
        <v>-60084</v>
      </c>
      <c r="K61" s="36">
        <f aca="true" t="shared" si="15" ref="K61:K94">SUM(B61:J61)</f>
        <v>-1517873.82</v>
      </c>
    </row>
    <row r="62" spans="1:11" ht="18.75" customHeight="1">
      <c r="A62" s="12" t="s">
        <v>83</v>
      </c>
      <c r="B62" s="36">
        <f>-ROUND(B9*$D$3,2)</f>
        <v>-148671</v>
      </c>
      <c r="C62" s="36">
        <f aca="true" t="shared" si="16" ref="C62:J62">-ROUND(C9*$D$3,2)</f>
        <v>-202974</v>
      </c>
      <c r="D62" s="36">
        <f t="shared" si="16"/>
        <v>-180984</v>
      </c>
      <c r="E62" s="36">
        <f t="shared" si="16"/>
        <v>-125685</v>
      </c>
      <c r="F62" s="36">
        <f t="shared" si="16"/>
        <v>-147144</v>
      </c>
      <c r="G62" s="36">
        <f t="shared" si="16"/>
        <v>-184599</v>
      </c>
      <c r="H62" s="36">
        <f t="shared" si="16"/>
        <v>-169335</v>
      </c>
      <c r="I62" s="36">
        <f t="shared" si="16"/>
        <v>-32157</v>
      </c>
      <c r="J62" s="36">
        <f t="shared" si="16"/>
        <v>-60084</v>
      </c>
      <c r="K62" s="36">
        <f t="shared" si="15"/>
        <v>-1251633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-519</v>
      </c>
      <c r="C64" s="36">
        <v>-66</v>
      </c>
      <c r="D64" s="36">
        <v>-159</v>
      </c>
      <c r="E64" s="36">
        <v>-624</v>
      </c>
      <c r="F64" s="36">
        <v>-312</v>
      </c>
      <c r="G64" s="36">
        <v>-402</v>
      </c>
      <c r="H64" s="36">
        <v>0</v>
      </c>
      <c r="I64" s="36">
        <v>0</v>
      </c>
      <c r="J64" s="36">
        <v>0</v>
      </c>
      <c r="K64" s="36">
        <f t="shared" si="15"/>
        <v>-2082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-46143.72</v>
      </c>
      <c r="C66" s="48">
        <v>-4822.7</v>
      </c>
      <c r="D66" s="48">
        <v>-20691.24</v>
      </c>
      <c r="E66" s="48">
        <v>-80335.6</v>
      </c>
      <c r="F66" s="48">
        <v>-53285.62</v>
      </c>
      <c r="G66" s="48">
        <v>-58879.94</v>
      </c>
      <c r="H66" s="19">
        <v>0</v>
      </c>
      <c r="I66" s="19">
        <v>0</v>
      </c>
      <c r="J66" s="19">
        <v>0</v>
      </c>
      <c r="K66" s="36">
        <f t="shared" si="15"/>
        <v>-264158.82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-13532.45</v>
      </c>
      <c r="C68" s="36">
        <f t="shared" si="17"/>
        <v>-19838.44</v>
      </c>
      <c r="D68" s="36">
        <f t="shared" si="17"/>
        <v>-19663.91</v>
      </c>
      <c r="E68" s="36">
        <f t="shared" si="17"/>
        <v>-24804.66</v>
      </c>
      <c r="F68" s="36">
        <f t="shared" si="17"/>
        <v>-18277.08</v>
      </c>
      <c r="G68" s="36">
        <f t="shared" si="17"/>
        <v>-27296.58</v>
      </c>
      <c r="H68" s="36">
        <f t="shared" si="17"/>
        <v>-13353.49</v>
      </c>
      <c r="I68" s="36">
        <f t="shared" si="17"/>
        <v>-43014.57</v>
      </c>
      <c r="J68" s="36">
        <f t="shared" si="17"/>
        <v>-22816.23</v>
      </c>
      <c r="K68" s="36">
        <f t="shared" si="15"/>
        <v>-202597.41000000003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-863.99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-863.99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-13532.45</v>
      </c>
      <c r="C73" s="36">
        <v>-19644.77</v>
      </c>
      <c r="D73" s="36">
        <v>-18570.98</v>
      </c>
      <c r="E73" s="36">
        <v>-13023.09</v>
      </c>
      <c r="F73" s="36">
        <v>-17896.43</v>
      </c>
      <c r="G73" s="36">
        <v>-27271.4</v>
      </c>
      <c r="H73" s="36">
        <v>-13353.49</v>
      </c>
      <c r="I73" s="36">
        <v>-4694.37</v>
      </c>
      <c r="J73" s="36">
        <v>-9677.84</v>
      </c>
      <c r="K73" s="49">
        <f t="shared" si="15"/>
        <v>-137664.82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-10917.58</v>
      </c>
      <c r="F92" s="19">
        <v>0</v>
      </c>
      <c r="G92" s="19">
        <v>0</v>
      </c>
      <c r="H92" s="19">
        <v>0</v>
      </c>
      <c r="I92" s="49">
        <v>-6336.21</v>
      </c>
      <c r="J92" s="49">
        <v>-13138.39</v>
      </c>
      <c r="K92" s="49">
        <f t="shared" si="15"/>
        <v>-30392.18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126</v>
      </c>
      <c r="B94" s="49">
        <v>400443.9</v>
      </c>
      <c r="C94" s="19">
        <v>0</v>
      </c>
      <c r="D94" s="19">
        <v>0</v>
      </c>
      <c r="E94" s="19">
        <v>0</v>
      </c>
      <c r="F94" s="49">
        <v>303950.1</v>
      </c>
      <c r="G94" s="19">
        <v>0</v>
      </c>
      <c r="H94" s="49">
        <v>27480</v>
      </c>
      <c r="I94" s="19">
        <v>0</v>
      </c>
      <c r="J94" s="19">
        <v>0</v>
      </c>
      <c r="K94" s="49">
        <f t="shared" si="15"/>
        <v>731874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aca="true" t="shared" si="18" ref="K94:K100">SUM(B95:J95)</f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1497394.94</v>
      </c>
      <c r="C97" s="24">
        <f t="shared" si="19"/>
        <v>1733507.73</v>
      </c>
      <c r="D97" s="24">
        <f t="shared" si="19"/>
        <v>2079500.21</v>
      </c>
      <c r="E97" s="24">
        <f t="shared" si="19"/>
        <v>1083922.4000000001</v>
      </c>
      <c r="F97" s="24">
        <f t="shared" si="19"/>
        <v>1844381.69</v>
      </c>
      <c r="G97" s="24">
        <f t="shared" si="19"/>
        <v>2175823.11</v>
      </c>
      <c r="H97" s="24">
        <f t="shared" si="19"/>
        <v>1137157.24</v>
      </c>
      <c r="I97" s="24">
        <f>+I98+I99</f>
        <v>427701.87</v>
      </c>
      <c r="J97" s="24">
        <f>+J98+J99</f>
        <v>650089.77</v>
      </c>
      <c r="K97" s="49">
        <f t="shared" si="18"/>
        <v>12629478.959999999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1480401.81</v>
      </c>
      <c r="C98" s="24">
        <f t="shared" si="20"/>
        <v>1710793.83</v>
      </c>
      <c r="D98" s="24">
        <f t="shared" si="20"/>
        <v>2056590.29</v>
      </c>
      <c r="E98" s="24">
        <f t="shared" si="20"/>
        <v>1062523.6</v>
      </c>
      <c r="F98" s="24">
        <f t="shared" si="20"/>
        <v>1823541.5899999999</v>
      </c>
      <c r="G98" s="24">
        <f t="shared" si="20"/>
        <v>2147507.26</v>
      </c>
      <c r="H98" s="24">
        <f t="shared" si="20"/>
        <v>1119408.5</v>
      </c>
      <c r="I98" s="24">
        <f t="shared" si="20"/>
        <v>427701.87</v>
      </c>
      <c r="J98" s="24">
        <f t="shared" si="20"/>
        <v>637923.5800000001</v>
      </c>
      <c r="K98" s="49">
        <f t="shared" si="18"/>
        <v>12466392.329999998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16993.13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17748.74</v>
      </c>
      <c r="I99" s="19">
        <f t="shared" si="21"/>
        <v>0</v>
      </c>
      <c r="J99" s="24">
        <f t="shared" si="21"/>
        <v>12166.189999999999</v>
      </c>
      <c r="K99" s="49">
        <f t="shared" si="18"/>
        <v>163086.63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12629478.969999999</v>
      </c>
      <c r="L105" s="55"/>
    </row>
    <row r="106" spans="1:11" ht="18.75" customHeight="1">
      <c r="A106" s="26" t="s">
        <v>78</v>
      </c>
      <c r="B106" s="27">
        <v>134736.17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134736.17</v>
      </c>
    </row>
    <row r="107" spans="1:11" ht="18.75" customHeight="1">
      <c r="A107" s="26" t="s">
        <v>79</v>
      </c>
      <c r="B107" s="27">
        <v>1362658.77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1362658.77</v>
      </c>
    </row>
    <row r="108" spans="1:11" ht="18.75" customHeight="1">
      <c r="A108" s="26" t="s">
        <v>80</v>
      </c>
      <c r="B108" s="41">
        <v>0</v>
      </c>
      <c r="C108" s="27">
        <f>+C97</f>
        <v>1733507.73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1733507.73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2079500.21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2079500.21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1083922.4000000001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1083922.4000000001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186977.14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186977.14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309779.65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309779.65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652634.8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652634.8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694990.1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694990.1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616171.79</v>
      </c>
      <c r="H115" s="41">
        <v>0</v>
      </c>
      <c r="I115" s="41">
        <v>0</v>
      </c>
      <c r="J115" s="41">
        <v>0</v>
      </c>
      <c r="K115" s="42">
        <f t="shared" si="22"/>
        <v>616171.79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51715.09</v>
      </c>
      <c r="H116" s="41">
        <v>0</v>
      </c>
      <c r="I116" s="41">
        <v>0</v>
      </c>
      <c r="J116" s="41">
        <v>0</v>
      </c>
      <c r="K116" s="42">
        <f t="shared" si="22"/>
        <v>51715.09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355307.24</v>
      </c>
      <c r="H117" s="41">
        <v>0</v>
      </c>
      <c r="I117" s="41">
        <v>0</v>
      </c>
      <c r="J117" s="41">
        <v>0</v>
      </c>
      <c r="K117" s="42">
        <f t="shared" si="22"/>
        <v>355307.24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320245.42</v>
      </c>
      <c r="H118" s="41">
        <v>0</v>
      </c>
      <c r="I118" s="41">
        <v>0</v>
      </c>
      <c r="J118" s="41">
        <v>0</v>
      </c>
      <c r="K118" s="42">
        <f t="shared" si="22"/>
        <v>320245.42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832383.58</v>
      </c>
      <c r="H119" s="41">
        <v>0</v>
      </c>
      <c r="I119" s="41">
        <v>0</v>
      </c>
      <c r="J119" s="41">
        <v>0</v>
      </c>
      <c r="K119" s="42">
        <f t="shared" si="22"/>
        <v>832383.58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422623.49</v>
      </c>
      <c r="I120" s="41">
        <v>0</v>
      </c>
      <c r="J120" s="41">
        <v>0</v>
      </c>
      <c r="K120" s="42">
        <f t="shared" si="22"/>
        <v>422623.49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714533.75</v>
      </c>
      <c r="I121" s="41">
        <v>0</v>
      </c>
      <c r="J121" s="41">
        <v>0</v>
      </c>
      <c r="K121" s="42">
        <f t="shared" si="22"/>
        <v>714533.75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427701.87</v>
      </c>
      <c r="J122" s="41">
        <v>0</v>
      </c>
      <c r="K122" s="42">
        <f t="shared" si="22"/>
        <v>427701.87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650089.77</v>
      </c>
      <c r="K123" s="45">
        <f t="shared" si="22"/>
        <v>650089.77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40" t="s">
        <v>128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2014-07-17T12:37:01Z</dcterms:modified>
  <cp:category/>
  <cp:version/>
  <cp:contentType/>
  <cp:contentStatus/>
</cp:coreProperties>
</file>