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<sst xmlns="http://schemas.openxmlformats.org/spreadsheetml/2006/main" count="129" uniqueCount="129">
  <si>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</si>
  <si>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</si>
  <si>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</si>
  <si>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</si>
  <si>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</si>
  <si>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</si>
  <si>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</si>
  <si>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</si>
  <si>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</si>
  <si>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</si>
  <si>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</si>
  <si>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</si>
  <si>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</si>
  <si>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</si>
  <si>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</si>
  <si>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</si>
  <si>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</si>
  <si>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</si>
  <si>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</si>
  <si>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</si>
  <si>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</si>
  <si>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</si>
  <si>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</si>
  <si>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</si>
  <si>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</si>
  <si>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</si>
  <si>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</si>
  <si>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</si>
  <si>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</si>
  <si>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</si>
  <si>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</si>
  <si>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</si>
  <si>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</si>
  <si>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</si>
  <si>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</si>
  <si>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</si>
  <si>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</si>
  <si>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</si>
  <si>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</si>
  <si>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</si>
  <si>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</si>
  <si>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</si>
  <si>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</si>
  <si>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</si>
  <si>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</si>
  <si>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</si>
  <si>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</si>
  <si>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</si>
  <si>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</si>
  <si>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</si>
  <si>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</si>
  <si>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</si>
  <si>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</si>
  <si>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</si>
  <si>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</si>
  <si>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</si>
  <si>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</si>
  <si>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</si>
  <si>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</si>
  <si>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</si>
  <si>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</si>
  <si>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</si>
  <si>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</si>
  <si>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</si>
  <si>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</si>
  <si>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</si>
  <si>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</si>
  <si>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</si>
  <si>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</si>
  <si>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</si>
  <si>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</si>
  <si>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</si>
  <si>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</si>
  <si>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</si>
  <si>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</si>
  <si>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</si>
  <si>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</si>
  <si>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</si>
  <si>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</si>
  <si>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</si>
  <si>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</si>
  <si>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</si>
  <si>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</si>
  <si>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</si>
  <si>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</si>
  <si>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</si>
  <si>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</si>
  <si>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</si>
  <si>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</si>
  <si>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</si>
  <si>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</si>
  <si>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</si>
  <si>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</si>
  <si>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</si>
  <si>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</si>
  <si>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</si>
  <si>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</si>
  <si>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</si>
  <si>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</si>
  <si>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</si>
  <si>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</si>
  <si>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</si>
  <si>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</si>
  <si>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</si>
  <si>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</si>
  <si>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</si>
  <si>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</si>
  <si>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</si>
  <si>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</si>
  <si>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</si>
  <si>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</si>
  <si>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</si>
  <si>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</si>
  <si>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</si>
  <si>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</si>
  <si>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</si>
  <si>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</si>
  <si>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</si>
  <si>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</si>
  <si>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</si>
  <si>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</si>
  <si>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</si>
  <si>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</si>
  <si>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</si>
  <si>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</si>
  <si>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12/08/14 - VENCIMENTO 19/08/14</t>
  </si>
  <si>
    <t>6.3. Revisão de Remuneração pelo Transporte Coletivo  (1)</t>
  </si>
  <si>
    <t>Nota:</t>
  </si>
  <si>
    <t>(1) - Pagamento de combustível não fóssil de junho e julho/14.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</si>
</sst>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608715</v>
      </c>
      <c r="C7" s="9">
        <f t="shared" si="0"/>
        <v>819862</v>
      </c>
      <c r="D7" s="9">
        <f t="shared" si="0"/>
        <v>840861</v>
      </c>
      <c r="E7" s="9">
        <f t="shared" si="0"/>
        <v>561702</v>
      </c>
      <c r="F7" s="9">
        <f t="shared" si="0"/>
        <v>766268</v>
      </c>
      <c r="G7" s="9">
        <f t="shared" si="0"/>
        <v>1223179</v>
      </c>
      <c r="H7" s="9">
        <f t="shared" si="0"/>
        <v>587199</v>
      </c>
      <c r="I7" s="9">
        <f t="shared" si="0"/>
        <v>129886</v>
      </c>
      <c r="J7" s="9">
        <f t="shared" si="0"/>
        <v>310319</v>
      </c>
      <c r="K7" s="9">
        <f t="shared" si="0"/>
        <v>5847991</v>
      </c>
      <c r="L7" s="53"/>
    </row>
    <row r="8" spans="1:11" ht="17.25" customHeight="1">
      <c r="A8" s="10" t="s">
        <v>120</v>
      </c>
      <c r="B8" s="11">
        <f>B9+B12+B16</f>
        <v>363564</v>
      </c>
      <c r="C8" s="11">
        <f aca="true" t="shared" si="1" ref="C8:J8">C9+C12+C16</f>
        <v>498340</v>
      </c>
      <c r="D8" s="11">
        <f t="shared" si="1"/>
        <v>478368</v>
      </c>
      <c r="E8" s="11">
        <f t="shared" si="1"/>
        <v>334010</v>
      </c>
      <c r="F8" s="11">
        <f t="shared" si="1"/>
        <v>430912</v>
      </c>
      <c r="G8" s="11">
        <f t="shared" si="1"/>
        <v>665381</v>
      </c>
      <c r="H8" s="11">
        <f t="shared" si="1"/>
        <v>365054</v>
      </c>
      <c r="I8" s="11">
        <f t="shared" si="1"/>
        <v>70276</v>
      </c>
      <c r="J8" s="11">
        <f t="shared" si="1"/>
        <v>175253</v>
      </c>
      <c r="K8" s="11">
        <f>SUM(B8:J8)</f>
        <v>3381158</v>
      </c>
    </row>
    <row r="9" spans="1:11" ht="17.25" customHeight="1">
      <c r="A9" s="15" t="s">
        <v>17</v>
      </c>
      <c r="B9" s="13">
        <f>+B10+B11</f>
        <v>48641</v>
      </c>
      <c r="C9" s="13">
        <f aca="true" t="shared" si="2" ref="C9:J9">+C10+C11</f>
        <v>68341</v>
      </c>
      <c r="D9" s="13">
        <f t="shared" si="2"/>
        <v>58804</v>
      </c>
      <c r="E9" s="13">
        <f t="shared" si="2"/>
        <v>43368</v>
      </c>
      <c r="F9" s="13">
        <f t="shared" si="2"/>
        <v>49000</v>
      </c>
      <c r="G9" s="13">
        <f t="shared" si="2"/>
        <v>61148</v>
      </c>
      <c r="H9" s="13">
        <f t="shared" si="2"/>
        <v>60682</v>
      </c>
      <c r="I9" s="13">
        <f t="shared" si="2"/>
        <v>10885</v>
      </c>
      <c r="J9" s="13">
        <f t="shared" si="2"/>
        <v>19029</v>
      </c>
      <c r="K9" s="11">
        <f>SUM(B9:J9)</f>
        <v>419898</v>
      </c>
    </row>
    <row r="10" spans="1:11" ht="17.25" customHeight="1">
      <c r="A10" s="30" t="s">
        <v>18</v>
      </c>
      <c r="B10" s="13">
        <v>48641</v>
      </c>
      <c r="C10" s="13">
        <v>68341</v>
      </c>
      <c r="D10" s="13">
        <v>58804</v>
      </c>
      <c r="E10" s="13">
        <v>43368</v>
      </c>
      <c r="F10" s="13">
        <v>49000</v>
      </c>
      <c r="G10" s="13">
        <v>61148</v>
      </c>
      <c r="H10" s="13">
        <v>60682</v>
      </c>
      <c r="I10" s="13">
        <v>10885</v>
      </c>
      <c r="J10" s="13">
        <v>19029</v>
      </c>
      <c r="K10" s="11">
        <f>SUM(B10:J10)</f>
        <v>419898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305371</v>
      </c>
      <c r="C12" s="17">
        <f t="shared" si="3"/>
        <v>416282</v>
      </c>
      <c r="D12" s="17">
        <f t="shared" si="3"/>
        <v>407268</v>
      </c>
      <c r="E12" s="17">
        <f t="shared" si="3"/>
        <v>282296</v>
      </c>
      <c r="F12" s="17">
        <f t="shared" si="3"/>
        <v>370646</v>
      </c>
      <c r="G12" s="17">
        <f t="shared" si="3"/>
        <v>586467</v>
      </c>
      <c r="H12" s="17">
        <f t="shared" si="3"/>
        <v>295597</v>
      </c>
      <c r="I12" s="17">
        <f t="shared" si="3"/>
        <v>56991</v>
      </c>
      <c r="J12" s="17">
        <f t="shared" si="3"/>
        <v>151677</v>
      </c>
      <c r="K12" s="11">
        <f aca="true" t="shared" si="4" ref="K12:K27">SUM(B12:J12)</f>
        <v>2872595</v>
      </c>
    </row>
    <row r="13" spans="1:13" ht="17.25" customHeight="1">
      <c r="A13" s="14" t="s">
        <v>20</v>
      </c>
      <c r="B13" s="13">
        <v>131450</v>
      </c>
      <c r="C13" s="13">
        <v>189189</v>
      </c>
      <c r="D13" s="13">
        <v>191332</v>
      </c>
      <c r="E13" s="13">
        <v>131126</v>
      </c>
      <c r="F13" s="13">
        <v>170689</v>
      </c>
      <c r="G13" s="13">
        <v>260167</v>
      </c>
      <c r="H13" s="13">
        <v>127203</v>
      </c>
      <c r="I13" s="13">
        <v>28649</v>
      </c>
      <c r="J13" s="13">
        <v>71079</v>
      </c>
      <c r="K13" s="11">
        <f t="shared" si="4"/>
        <v>1300884</v>
      </c>
      <c r="L13" s="53"/>
      <c r="M13" s="54"/>
    </row>
    <row r="14" spans="1:12" ht="17.25" customHeight="1">
      <c r="A14" s="14" t="s">
        <v>21</v>
      </c>
      <c r="B14" s="13">
        <v>137745</v>
      </c>
      <c r="C14" s="13">
        <v>173187</v>
      </c>
      <c r="D14" s="13">
        <v>165102</v>
      </c>
      <c r="E14" s="13">
        <v>118701</v>
      </c>
      <c r="F14" s="13">
        <v>158526</v>
      </c>
      <c r="G14" s="13">
        <v>271549</v>
      </c>
      <c r="H14" s="13">
        <v>132312</v>
      </c>
      <c r="I14" s="13">
        <v>20674</v>
      </c>
      <c r="J14" s="13">
        <v>61767</v>
      </c>
      <c r="K14" s="11">
        <f t="shared" si="4"/>
        <v>1239563</v>
      </c>
      <c r="L14" s="53"/>
    </row>
    <row r="15" spans="1:11" ht="17.25" customHeight="1">
      <c r="A15" s="14" t="s">
        <v>22</v>
      </c>
      <c r="B15" s="13">
        <v>36176</v>
      </c>
      <c r="C15" s="13">
        <v>53906</v>
      </c>
      <c r="D15" s="13">
        <v>50834</v>
      </c>
      <c r="E15" s="13">
        <v>32469</v>
      </c>
      <c r="F15" s="13">
        <v>41431</v>
      </c>
      <c r="G15" s="13">
        <v>54751</v>
      </c>
      <c r="H15" s="13">
        <v>36082</v>
      </c>
      <c r="I15" s="13">
        <v>7668</v>
      </c>
      <c r="J15" s="13">
        <v>18831</v>
      </c>
      <c r="K15" s="11">
        <f t="shared" si="4"/>
        <v>332148</v>
      </c>
    </row>
    <row r="16" spans="1:11" ht="17.25" customHeight="1">
      <c r="A16" s="15" t="s">
        <v>116</v>
      </c>
      <c r="B16" s="13">
        <f>B17+B18+B19</f>
        <v>9552</v>
      </c>
      <c r="C16" s="13">
        <f aca="true" t="shared" si="5" ref="C16:J16">C17+C18+C19</f>
        <v>13717</v>
      </c>
      <c r="D16" s="13">
        <f t="shared" si="5"/>
        <v>12296</v>
      </c>
      <c r="E16" s="13">
        <f t="shared" si="5"/>
        <v>8346</v>
      </c>
      <c r="F16" s="13">
        <f t="shared" si="5"/>
        <v>11266</v>
      </c>
      <c r="G16" s="13">
        <f t="shared" si="5"/>
        <v>17766</v>
      </c>
      <c r="H16" s="13">
        <f t="shared" si="5"/>
        <v>8775</v>
      </c>
      <c r="I16" s="13">
        <f t="shared" si="5"/>
        <v>2400</v>
      </c>
      <c r="J16" s="13">
        <f t="shared" si="5"/>
        <v>4547</v>
      </c>
      <c r="K16" s="11">
        <f t="shared" si="4"/>
        <v>88665</v>
      </c>
    </row>
    <row r="17" spans="1:11" ht="17.25" customHeight="1">
      <c r="A17" s="14" t="s">
        <v>117</v>
      </c>
      <c r="B17" s="13">
        <v>4171</v>
      </c>
      <c r="C17" s="13">
        <v>6038</v>
      </c>
      <c r="D17" s="13">
        <v>5205</v>
      </c>
      <c r="E17" s="13">
        <v>3920</v>
      </c>
      <c r="F17" s="13">
        <v>5312</v>
      </c>
      <c r="G17" s="13">
        <v>8786</v>
      </c>
      <c r="H17" s="13">
        <v>4386</v>
      </c>
      <c r="I17" s="13">
        <v>1125</v>
      </c>
      <c r="J17" s="13">
        <v>1989</v>
      </c>
      <c r="K17" s="11">
        <f t="shared" si="4"/>
        <v>40932</v>
      </c>
    </row>
    <row r="18" spans="1:11" ht="17.25" customHeight="1">
      <c r="A18" s="14" t="s">
        <v>118</v>
      </c>
      <c r="B18" s="13">
        <v>283</v>
      </c>
      <c r="C18" s="13">
        <v>432</v>
      </c>
      <c r="D18" s="13">
        <v>408</v>
      </c>
      <c r="E18" s="13">
        <v>295</v>
      </c>
      <c r="F18" s="13">
        <v>351</v>
      </c>
      <c r="G18" s="13">
        <v>810</v>
      </c>
      <c r="H18" s="13">
        <v>346</v>
      </c>
      <c r="I18" s="13">
        <v>88</v>
      </c>
      <c r="J18" s="13">
        <v>149</v>
      </c>
      <c r="K18" s="11">
        <f t="shared" si="4"/>
        <v>3162</v>
      </c>
    </row>
    <row r="19" spans="1:11" ht="17.25" customHeight="1">
      <c r="A19" s="14" t="s">
        <v>119</v>
      </c>
      <c r="B19" s="13">
        <v>5098</v>
      </c>
      <c r="C19" s="13">
        <v>7247</v>
      </c>
      <c r="D19" s="13">
        <v>6683</v>
      </c>
      <c r="E19" s="13">
        <v>4131</v>
      </c>
      <c r="F19" s="13">
        <v>5603</v>
      </c>
      <c r="G19" s="13">
        <v>8170</v>
      </c>
      <c r="H19" s="13">
        <v>4043</v>
      </c>
      <c r="I19" s="13">
        <v>1187</v>
      </c>
      <c r="J19" s="13">
        <v>2409</v>
      </c>
      <c r="K19" s="11">
        <f t="shared" si="4"/>
        <v>44571</v>
      </c>
    </row>
    <row r="20" spans="1:11" ht="17.25" customHeight="1">
      <c r="A20" s="16" t="s">
        <v>23</v>
      </c>
      <c r="B20" s="11">
        <f>+B21+B22+B23</f>
        <v>196484</v>
      </c>
      <c r="C20" s="11">
        <f aca="true" t="shared" si="6" ref="C20:J20">+C21+C22+C23</f>
        <v>242960</v>
      </c>
      <c r="D20" s="11">
        <f t="shared" si="6"/>
        <v>270064</v>
      </c>
      <c r="E20" s="11">
        <f t="shared" si="6"/>
        <v>171835</v>
      </c>
      <c r="F20" s="11">
        <f t="shared" si="6"/>
        <v>268278</v>
      </c>
      <c r="G20" s="11">
        <f t="shared" si="6"/>
        <v>480006</v>
      </c>
      <c r="H20" s="11">
        <f t="shared" si="6"/>
        <v>174692</v>
      </c>
      <c r="I20" s="11">
        <f t="shared" si="6"/>
        <v>42357</v>
      </c>
      <c r="J20" s="11">
        <f t="shared" si="6"/>
        <v>96064</v>
      </c>
      <c r="K20" s="11">
        <f t="shared" si="4"/>
        <v>1942740</v>
      </c>
    </row>
    <row r="21" spans="1:12" ht="17.25" customHeight="1">
      <c r="A21" s="12" t="s">
        <v>24</v>
      </c>
      <c r="B21" s="13">
        <v>96905</v>
      </c>
      <c r="C21" s="13">
        <v>129866</v>
      </c>
      <c r="D21" s="13">
        <v>146376</v>
      </c>
      <c r="E21" s="13">
        <v>92563</v>
      </c>
      <c r="F21" s="13">
        <v>141552</v>
      </c>
      <c r="G21" s="13">
        <v>237346</v>
      </c>
      <c r="H21" s="13">
        <v>91713</v>
      </c>
      <c r="I21" s="13">
        <v>24244</v>
      </c>
      <c r="J21" s="13">
        <v>50544</v>
      </c>
      <c r="K21" s="11">
        <f t="shared" si="4"/>
        <v>1011109</v>
      </c>
      <c r="L21" s="53"/>
    </row>
    <row r="22" spans="1:12" ht="17.25" customHeight="1">
      <c r="A22" s="12" t="s">
        <v>25</v>
      </c>
      <c r="B22" s="13">
        <v>80818</v>
      </c>
      <c r="C22" s="13">
        <v>89079</v>
      </c>
      <c r="D22" s="13">
        <v>97058</v>
      </c>
      <c r="E22" s="13">
        <v>64549</v>
      </c>
      <c r="F22" s="13">
        <v>103572</v>
      </c>
      <c r="G22" s="13">
        <v>205604</v>
      </c>
      <c r="H22" s="13">
        <v>66854</v>
      </c>
      <c r="I22" s="13">
        <v>13867</v>
      </c>
      <c r="J22" s="13">
        <v>35732</v>
      </c>
      <c r="K22" s="11">
        <f t="shared" si="4"/>
        <v>757133</v>
      </c>
      <c r="L22" s="53"/>
    </row>
    <row r="23" spans="1:11" ht="17.25" customHeight="1">
      <c r="A23" s="12" t="s">
        <v>26</v>
      </c>
      <c r="B23" s="13">
        <v>18761</v>
      </c>
      <c r="C23" s="13">
        <v>24015</v>
      </c>
      <c r="D23" s="13">
        <v>26630</v>
      </c>
      <c r="E23" s="13">
        <v>14723</v>
      </c>
      <c r="F23" s="13">
        <v>23154</v>
      </c>
      <c r="G23" s="13">
        <v>37056</v>
      </c>
      <c r="H23" s="13">
        <v>16125</v>
      </c>
      <c r="I23" s="13">
        <v>4246</v>
      </c>
      <c r="J23" s="13">
        <v>9788</v>
      </c>
      <c r="K23" s="11">
        <f t="shared" si="4"/>
        <v>174498</v>
      </c>
    </row>
    <row r="24" spans="1:11" ht="17.25" customHeight="1">
      <c r="A24" s="16" t="s">
        <v>27</v>
      </c>
      <c r="B24" s="13">
        <v>48667</v>
      </c>
      <c r="C24" s="13">
        <v>78562</v>
      </c>
      <c r="D24" s="13">
        <v>92429</v>
      </c>
      <c r="E24" s="13">
        <v>55857</v>
      </c>
      <c r="F24" s="13">
        <v>67078</v>
      </c>
      <c r="G24" s="13">
        <v>77792</v>
      </c>
      <c r="H24" s="13">
        <v>39920</v>
      </c>
      <c r="I24" s="13">
        <v>17253</v>
      </c>
      <c r="J24" s="13">
        <v>39002</v>
      </c>
      <c r="K24" s="11">
        <f t="shared" si="4"/>
        <v>516560</v>
      </c>
    </row>
    <row r="25" spans="1:12" ht="17.25" customHeight="1">
      <c r="A25" s="12" t="s">
        <v>28</v>
      </c>
      <c r="B25" s="13">
        <v>31147</v>
      </c>
      <c r="C25" s="13">
        <v>50280</v>
      </c>
      <c r="D25" s="13">
        <v>59155</v>
      </c>
      <c r="E25" s="13">
        <v>35748</v>
      </c>
      <c r="F25" s="13">
        <v>42930</v>
      </c>
      <c r="G25" s="13">
        <v>49787</v>
      </c>
      <c r="H25" s="13">
        <v>25549</v>
      </c>
      <c r="I25" s="13">
        <v>11042</v>
      </c>
      <c r="J25" s="13">
        <v>24961</v>
      </c>
      <c r="K25" s="11">
        <f t="shared" si="4"/>
        <v>330599</v>
      </c>
      <c r="L25" s="53"/>
    </row>
    <row r="26" spans="1:12" ht="17.25" customHeight="1">
      <c r="A26" s="12" t="s">
        <v>29</v>
      </c>
      <c r="B26" s="13">
        <v>17520</v>
      </c>
      <c r="C26" s="13">
        <v>28282</v>
      </c>
      <c r="D26" s="13">
        <v>33274</v>
      </c>
      <c r="E26" s="13">
        <v>20109</v>
      </c>
      <c r="F26" s="13">
        <v>24148</v>
      </c>
      <c r="G26" s="13">
        <v>28005</v>
      </c>
      <c r="H26" s="13">
        <v>14371</v>
      </c>
      <c r="I26" s="13">
        <v>6211</v>
      </c>
      <c r="J26" s="13">
        <v>14041</v>
      </c>
      <c r="K26" s="11">
        <f t="shared" si="4"/>
        <v>185961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7533</v>
      </c>
      <c r="I27" s="11">
        <v>0</v>
      </c>
      <c r="J27" s="11">
        <v>0</v>
      </c>
      <c r="K27" s="11">
        <f t="shared" si="4"/>
        <v>7533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8771.08</v>
      </c>
      <c r="I35" s="19">
        <v>0</v>
      </c>
      <c r="J35" s="19">
        <v>0</v>
      </c>
      <c r="K35" s="23">
        <f>SUM(B35:J35)</f>
        <v>8771.08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1486430.02</v>
      </c>
      <c r="C47" s="22">
        <f aca="true" t="shared" si="9" ref="C47:H47">+C48+C56</f>
        <v>2279867.9600000004</v>
      </c>
      <c r="D47" s="22">
        <f t="shared" si="9"/>
        <v>2652863.66</v>
      </c>
      <c r="E47" s="22">
        <f t="shared" si="9"/>
        <v>1502045.41</v>
      </c>
      <c r="F47" s="22">
        <f t="shared" si="9"/>
        <v>1981700.62</v>
      </c>
      <c r="G47" s="22">
        <f t="shared" si="9"/>
        <v>2720948.67</v>
      </c>
      <c r="H47" s="22">
        <f t="shared" si="9"/>
        <v>1508818.55</v>
      </c>
      <c r="I47" s="22">
        <f>+I48+I56</f>
        <v>581980.2</v>
      </c>
      <c r="J47" s="22">
        <f>+J48+J56</f>
        <v>836830.45</v>
      </c>
      <c r="K47" s="22">
        <f>SUM(B47:J47)</f>
        <v>15551485.540000001</v>
      </c>
    </row>
    <row r="48" spans="1:11" ht="17.25" customHeight="1">
      <c r="A48" s="16" t="s">
        <v>48</v>
      </c>
      <c r="B48" s="23">
        <f>SUM(B49:B55)</f>
        <v>1469255.4</v>
      </c>
      <c r="C48" s="23">
        <f aca="true" t="shared" si="10" ref="C48:H48">SUM(C49:C55)</f>
        <v>2257166.99</v>
      </c>
      <c r="D48" s="23">
        <f t="shared" si="10"/>
        <v>2629960.95</v>
      </c>
      <c r="E48" s="23">
        <f t="shared" si="10"/>
        <v>1480646.47</v>
      </c>
      <c r="F48" s="23">
        <f t="shared" si="10"/>
        <v>1960879.81</v>
      </c>
      <c r="G48" s="23">
        <f t="shared" si="10"/>
        <v>2692706.25</v>
      </c>
      <c r="H48" s="23">
        <f t="shared" si="10"/>
        <v>1490978.8</v>
      </c>
      <c r="I48" s="23">
        <f>SUM(I49:I55)</f>
        <v>581980.2</v>
      </c>
      <c r="J48" s="23">
        <f>SUM(J49:J55)</f>
        <v>824424.49</v>
      </c>
      <c r="K48" s="23">
        <f aca="true" t="shared" si="11" ref="K48:K56">SUM(B48:J48)</f>
        <v>15387999.36</v>
      </c>
    </row>
    <row r="49" spans="1:11" ht="17.25" customHeight="1">
      <c r="A49" s="35" t="s">
        <v>49</v>
      </c>
      <c r="B49" s="23">
        <f aca="true" t="shared" si="12" ref="B49:H49">ROUND(B30*B7,2)</f>
        <v>1469255.4</v>
      </c>
      <c r="C49" s="23">
        <f t="shared" si="12"/>
        <v>2252160.91</v>
      </c>
      <c r="D49" s="23">
        <f t="shared" si="12"/>
        <v>2629960.95</v>
      </c>
      <c r="E49" s="23">
        <f t="shared" si="12"/>
        <v>1480646.47</v>
      </c>
      <c r="F49" s="23">
        <f t="shared" si="12"/>
        <v>1960879.81</v>
      </c>
      <c r="G49" s="23">
        <f t="shared" si="12"/>
        <v>2692706.25</v>
      </c>
      <c r="H49" s="23">
        <f t="shared" si="12"/>
        <v>1482207.72</v>
      </c>
      <c r="I49" s="23">
        <f>ROUND(I30*I7,2)</f>
        <v>581980.2</v>
      </c>
      <c r="J49" s="23">
        <f>ROUND(J30*J7,2)</f>
        <v>824424.49</v>
      </c>
      <c r="K49" s="23">
        <f t="shared" si="11"/>
        <v>15374222.2</v>
      </c>
    </row>
    <row r="50" spans="1:11" ht="17.25" customHeight="1">
      <c r="A50" s="35" t="s">
        <v>50</v>
      </c>
      <c r="B50" s="19">
        <v>0</v>
      </c>
      <c r="C50" s="23">
        <f>ROUND(C31*C7,2)</f>
        <v>5006.08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5006.08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8771.08</v>
      </c>
      <c r="I53" s="32">
        <f>+I35</f>
        <v>0</v>
      </c>
      <c r="J53" s="32">
        <f>+J35</f>
        <v>0</v>
      </c>
      <c r="K53" s="23">
        <f t="shared" si="11"/>
        <v>8771.08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163486.17999999996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67980.58000000002</v>
      </c>
      <c r="C60" s="36">
        <f t="shared" si="13"/>
        <v>-231075.24</v>
      </c>
      <c r="D60" s="36">
        <f t="shared" si="13"/>
        <v>-260433.03</v>
      </c>
      <c r="E60" s="36">
        <f t="shared" si="13"/>
        <v>-348323.63</v>
      </c>
      <c r="F60" s="36">
        <f t="shared" si="13"/>
        <v>-50250.840000000026</v>
      </c>
      <c r="G60" s="36">
        <f t="shared" si="13"/>
        <v>-375757.08999999997</v>
      </c>
      <c r="H60" s="36">
        <f t="shared" si="13"/>
        <v>-145203.57</v>
      </c>
      <c r="I60" s="36">
        <f t="shared" si="13"/>
        <v>-76866.33</v>
      </c>
      <c r="J60" s="36">
        <f t="shared" si="13"/>
        <v>-83154.83</v>
      </c>
      <c r="K60" s="36">
        <f>SUM(B60:J60)</f>
        <v>-1503083.9800000002</v>
      </c>
    </row>
    <row r="61" spans="1:11" ht="18.75" customHeight="1">
      <c r="A61" s="16" t="s">
        <v>82</v>
      </c>
      <c r="B61" s="36">
        <f aca="true" t="shared" si="14" ref="B61:J61">B62+B63+B64+B65+B66+B67</f>
        <v>-312935.36</v>
      </c>
      <c r="C61" s="36">
        <f t="shared" si="14"/>
        <v>-210414.11</v>
      </c>
      <c r="D61" s="36">
        <f t="shared" si="14"/>
        <v>-239977.82</v>
      </c>
      <c r="E61" s="36">
        <f t="shared" si="14"/>
        <v>-321479.74</v>
      </c>
      <c r="F61" s="36">
        <f t="shared" si="14"/>
        <v>-352440.69</v>
      </c>
      <c r="G61" s="36">
        <f t="shared" si="14"/>
        <v>-347298.49</v>
      </c>
      <c r="H61" s="36">
        <f t="shared" si="14"/>
        <v>-182292</v>
      </c>
      <c r="I61" s="36">
        <f t="shared" si="14"/>
        <v>-32655</v>
      </c>
      <c r="J61" s="36">
        <f t="shared" si="14"/>
        <v>-57087</v>
      </c>
      <c r="K61" s="36">
        <f aca="true" t="shared" si="15" ref="K61:K94">SUM(B61:J61)</f>
        <v>-2056580.21</v>
      </c>
    </row>
    <row r="62" spans="1:11" ht="18.75" customHeight="1">
      <c r="A62" s="12" t="s">
        <v>83</v>
      </c>
      <c r="B62" s="36">
        <f>-ROUND(B9*$D$3,2)</f>
        <v>-145923</v>
      </c>
      <c r="C62" s="36">
        <f aca="true" t="shared" si="16" ref="C62:J62">-ROUND(C9*$D$3,2)</f>
        <v>-205023</v>
      </c>
      <c r="D62" s="36">
        <f t="shared" si="16"/>
        <v>-176412</v>
      </c>
      <c r="E62" s="36">
        <f t="shared" si="16"/>
        <v>-130104</v>
      </c>
      <c r="F62" s="36">
        <f t="shared" si="16"/>
        <v>-147000</v>
      </c>
      <c r="G62" s="36">
        <f t="shared" si="16"/>
        <v>-183444</v>
      </c>
      <c r="H62" s="36">
        <f t="shared" si="16"/>
        <v>-182046</v>
      </c>
      <c r="I62" s="36">
        <f t="shared" si="16"/>
        <v>-32655</v>
      </c>
      <c r="J62" s="36">
        <f t="shared" si="16"/>
        <v>-57087</v>
      </c>
      <c r="K62" s="36">
        <f t="shared" si="15"/>
        <v>-1259694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-1410</v>
      </c>
      <c r="C64" s="36">
        <v>-48</v>
      </c>
      <c r="D64" s="36">
        <v>-435</v>
      </c>
      <c r="E64" s="36">
        <v>-1281</v>
      </c>
      <c r="F64" s="36">
        <v>-1275</v>
      </c>
      <c r="G64" s="36">
        <v>-909</v>
      </c>
      <c r="H64" s="36">
        <v>0</v>
      </c>
      <c r="I64" s="36">
        <v>0</v>
      </c>
      <c r="J64" s="36">
        <v>0</v>
      </c>
      <c r="K64" s="36">
        <f t="shared" si="15"/>
        <v>-5358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-165602.36</v>
      </c>
      <c r="C66" s="48">
        <v>-5343.11</v>
      </c>
      <c r="D66" s="48">
        <v>-63130.82</v>
      </c>
      <c r="E66" s="48">
        <v>-190094.74</v>
      </c>
      <c r="F66" s="48">
        <v>-204165.69</v>
      </c>
      <c r="G66" s="48">
        <v>-162945.49</v>
      </c>
      <c r="H66" s="19">
        <v>-246</v>
      </c>
      <c r="I66" s="19">
        <v>0</v>
      </c>
      <c r="J66" s="19">
        <v>0</v>
      </c>
      <c r="K66" s="36">
        <f t="shared" si="15"/>
        <v>-791528.21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-26843.89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-44211.33</v>
      </c>
      <c r="J68" s="36">
        <f t="shared" si="17"/>
        <v>-25069.47</v>
      </c>
      <c r="K68" s="36">
        <f t="shared" si="15"/>
        <v>-212770.79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-798.91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-798.91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-12466.98</v>
      </c>
      <c r="F92" s="19">
        <v>0</v>
      </c>
      <c r="G92" s="19">
        <v>0</v>
      </c>
      <c r="H92" s="19">
        <v>0</v>
      </c>
      <c r="I92" s="49">
        <v>-7332.95</v>
      </c>
      <c r="J92" s="49">
        <v>-14979.27</v>
      </c>
      <c r="K92" s="49">
        <f t="shared" si="15"/>
        <v>-34779.2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49">
        <v>395025</v>
      </c>
      <c r="C94" s="19">
        <v>0</v>
      </c>
      <c r="D94" s="19">
        <v>0</v>
      </c>
      <c r="E94" s="19">
        <v>0</v>
      </c>
      <c r="F94" s="49">
        <v>321229.48</v>
      </c>
      <c r="G94" s="19">
        <v>0</v>
      </c>
      <c r="H94" s="49">
        <v>51010.9</v>
      </c>
      <c r="I94" s="19">
        <v>0</v>
      </c>
      <c r="J94" s="19">
        <v>0</v>
      </c>
      <c r="K94" s="49">
        <f t="shared" si="15"/>
        <v>767265.38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5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1554410.6</v>
      </c>
      <c r="C97" s="24">
        <f t="shared" si="19"/>
        <v>2048792.7200000004</v>
      </c>
      <c r="D97" s="24">
        <f t="shared" si="19"/>
        <v>2392430.6300000004</v>
      </c>
      <c r="E97" s="24">
        <f t="shared" si="19"/>
        <v>1153721.78</v>
      </c>
      <c r="F97" s="24">
        <f t="shared" si="19"/>
        <v>1931449.7800000003</v>
      </c>
      <c r="G97" s="24">
        <f t="shared" si="19"/>
        <v>2345191.5799999996</v>
      </c>
      <c r="H97" s="24">
        <f t="shared" si="19"/>
        <v>1363614.98</v>
      </c>
      <c r="I97" s="24">
        <f>+I98+I99</f>
        <v>505113.86999999994</v>
      </c>
      <c r="J97" s="24">
        <f>+J98+J99</f>
        <v>753675.62</v>
      </c>
      <c r="K97" s="49">
        <f t="shared" si="18"/>
        <v>14048401.56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1537235.98</v>
      </c>
      <c r="C98" s="24">
        <f t="shared" si="20"/>
        <v>2026091.7500000005</v>
      </c>
      <c r="D98" s="24">
        <f t="shared" si="20"/>
        <v>2369527.9200000004</v>
      </c>
      <c r="E98" s="24">
        <f t="shared" si="20"/>
        <v>1132322.84</v>
      </c>
      <c r="F98" s="24">
        <f t="shared" si="20"/>
        <v>1910628.9700000002</v>
      </c>
      <c r="G98" s="24">
        <f t="shared" si="20"/>
        <v>2316949.1599999997</v>
      </c>
      <c r="H98" s="24">
        <f t="shared" si="20"/>
        <v>1345775.23</v>
      </c>
      <c r="I98" s="24">
        <f t="shared" si="20"/>
        <v>505113.86999999994</v>
      </c>
      <c r="J98" s="24">
        <f t="shared" si="20"/>
        <v>742268.02</v>
      </c>
      <c r="K98" s="49">
        <f t="shared" si="18"/>
        <v>13885913.74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162487.81999999998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14048401.57</v>
      </c>
      <c r="L105" s="55"/>
    </row>
    <row r="106" spans="1:11" ht="18.75" customHeight="1">
      <c r="A106" s="26" t="s">
        <v>78</v>
      </c>
      <c r="B106" s="27">
        <v>145232.36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145232.36</v>
      </c>
    </row>
    <row r="107" spans="1:11" ht="18.75" customHeight="1">
      <c r="A107" s="26" t="s">
        <v>79</v>
      </c>
      <c r="B107" s="27">
        <v>1409178.24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1409178.24</v>
      </c>
    </row>
    <row r="108" spans="1:11" ht="18.75" customHeight="1">
      <c r="A108" s="26" t="s">
        <v>80</v>
      </c>
      <c r="B108" s="41">
        <v>0</v>
      </c>
      <c r="C108" s="27">
        <f>+C97</f>
        <v>2048792.7200000004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2048792.7200000004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2392430.6300000004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2392430.6300000004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1153721.78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1153721.78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386529.37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386529.37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902484.87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902484.87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642435.54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642435.54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680653.33</v>
      </c>
      <c r="H115" s="41">
        <v>0</v>
      </c>
      <c r="I115" s="41">
        <v>0</v>
      </c>
      <c r="J115" s="41">
        <v>0</v>
      </c>
      <c r="K115" s="42">
        <f t="shared" si="22"/>
        <v>680653.33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55106.59</v>
      </c>
      <c r="H116" s="41">
        <v>0</v>
      </c>
      <c r="I116" s="41">
        <v>0</v>
      </c>
      <c r="J116" s="41">
        <v>0</v>
      </c>
      <c r="K116" s="42">
        <f t="shared" si="22"/>
        <v>55106.59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380907.62</v>
      </c>
      <c r="H117" s="41">
        <v>0</v>
      </c>
      <c r="I117" s="41">
        <v>0</v>
      </c>
      <c r="J117" s="41">
        <v>0</v>
      </c>
      <c r="K117" s="42">
        <f t="shared" si="22"/>
        <v>380907.62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345756.82</v>
      </c>
      <c r="H118" s="41">
        <v>0</v>
      </c>
      <c r="I118" s="41">
        <v>0</v>
      </c>
      <c r="J118" s="41">
        <v>0</v>
      </c>
      <c r="K118" s="42">
        <f t="shared" si="22"/>
        <v>345756.82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882767.23</v>
      </c>
      <c r="H119" s="41">
        <v>0</v>
      </c>
      <c r="I119" s="41">
        <v>0</v>
      </c>
      <c r="J119" s="41">
        <v>0</v>
      </c>
      <c r="K119" s="42">
        <f t="shared" si="22"/>
        <v>882767.23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500236.49</v>
      </c>
      <c r="I120" s="41">
        <v>0</v>
      </c>
      <c r="J120" s="41">
        <v>0</v>
      </c>
      <c r="K120" s="42">
        <f t="shared" si="22"/>
        <v>500236.49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863378.49</v>
      </c>
      <c r="I121" s="41">
        <v>0</v>
      </c>
      <c r="J121" s="41">
        <v>0</v>
      </c>
      <c r="K121" s="42">
        <f t="shared" si="22"/>
        <v>863378.49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505113.87</v>
      </c>
      <c r="J122" s="41">
        <v>0</v>
      </c>
      <c r="K122" s="42">
        <f t="shared" si="22"/>
        <v>505113.87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753675.62</v>
      </c>
      <c r="K123" s="45">
        <f t="shared" si="22"/>
        <v>753675.62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2014-08-18T19:21:21Z</dcterms:modified>
  <cp:category/>
  <cp:version/>
  <cp:contentType/>
  <cp:contentStatus/>
</cp:coreProperties>
</file>