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B8" s="1"/>
  <c r="C12"/>
  <c r="D12"/>
  <c r="D8" s="1"/>
  <c r="E12"/>
  <c r="F12"/>
  <c r="F8" s="1"/>
  <c r="G12"/>
  <c r="H12"/>
  <c r="H8" s="1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6"/>
  <c r="J90"/>
  <c r="B93"/>
  <c r="C93"/>
  <c r="D93"/>
  <c r="E93"/>
  <c r="F93"/>
  <c r="G93"/>
  <c r="H93"/>
  <c r="I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H56" l="1"/>
  <c r="F56"/>
  <c r="D56"/>
  <c r="B56"/>
  <c r="J93"/>
  <c r="I56"/>
  <c r="G56"/>
  <c r="E56"/>
  <c r="H7"/>
  <c r="H45" s="1"/>
  <c r="H44" s="1"/>
  <c r="F7"/>
  <c r="F45" s="1"/>
  <c r="F44" s="1"/>
  <c r="D7"/>
  <c r="D45" s="1"/>
  <c r="D44" s="1"/>
  <c r="J64"/>
  <c r="I8"/>
  <c r="I7" s="1"/>
  <c r="I45" s="1"/>
  <c r="I44" s="1"/>
  <c r="G8"/>
  <c r="G7" s="1"/>
  <c r="G45" s="1"/>
  <c r="G44" s="1"/>
  <c r="E8"/>
  <c r="E7" s="1"/>
  <c r="C8"/>
  <c r="C7" s="1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C56"/>
  <c r="J57"/>
  <c r="I43"/>
  <c r="I92"/>
  <c r="I91" s="1"/>
  <c r="G43"/>
  <c r="G92"/>
  <c r="G91" s="1"/>
  <c r="E48"/>
  <c r="J48" s="1"/>
  <c r="E45"/>
  <c r="E44" s="1"/>
  <c r="C45"/>
  <c r="C46"/>
  <c r="J46" s="1"/>
  <c r="J56"/>
  <c r="J58"/>
  <c r="J9"/>
  <c r="C44" l="1"/>
  <c r="E43"/>
  <c r="E92"/>
  <c r="E91" s="1"/>
  <c r="J45"/>
  <c r="J44" s="1"/>
  <c r="B44"/>
  <c r="C43" l="1"/>
  <c r="C92"/>
  <c r="C91" s="1"/>
  <c r="C102" s="1"/>
  <c r="J102" s="1"/>
  <c r="J99" s="1"/>
  <c r="B43"/>
  <c r="J43" s="1"/>
  <c r="B92"/>
  <c r="J92" l="1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<sst xmlns="http://schemas.openxmlformats.org/spreadsheetml/2006/main" count="122" uniqueCount="122">
  <si>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</si>
  <si>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</si>
  <si>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</si>
  <si>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</si>
  <si>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</si>
  <si>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</si>
  <si>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</si>
  <si>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</si>
  <si>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</si>
  <si>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</si>
  <si>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</si>
  <si>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</si>
  <si>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</si>
  <si>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</si>
  <si>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</si>
  <si>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</si>
  <si>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</si>
  <si>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</si>
  <si>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</si>
  <si>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</si>
  <si>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</si>
  <si>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</si>
  <si>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</si>
  <si>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</si>
  <si>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</si>
  <si>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</si>
  <si>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</si>
  <si>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</si>
  <si>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</si>
  <si>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</si>
  <si>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</si>
  <si>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</si>
  <si>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</si>
  <si>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</si>
  <si>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</si>
  <si>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</si>
  <si>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</si>
  <si>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</si>
  <si>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</si>
  <si>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</si>
  <si>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</si>
  <si>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</si>
  <si>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</si>
  <si>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</si>
  <si>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</si>
  <si>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</si>
  <si>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</si>
  <si>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</si>
  <si>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</si>
  <si>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</si>
  <si>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</si>
  <si>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</si>
  <si>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</si>
  <si>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</si>
  <si>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</si>
  <si>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</si>
  <si>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</si>
  <si>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</si>
  <si>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</si>
  <si>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</si>
  <si>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</si>
  <si>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</si>
  <si>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</si>
  <si>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</si>
  <si>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</si>
  <si>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</si>
  <si>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</si>
  <si>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</si>
  <si>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</si>
  <si>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</si>
  <si>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</si>
  <si>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</si>
  <si>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</si>
  <si>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</si>
  <si>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</si>
  <si>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</si>
  <si>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</si>
  <si>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</si>
  <si>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</si>
  <si>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</si>
  <si>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</si>
  <si>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</si>
  <si>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</si>
  <si>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</si>
  <si>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</si>
  <si>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</si>
  <si>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</si>
  <si>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</si>
  <si>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</si>
  <si>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</si>
  <si>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</si>
  <si>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</si>
  <si>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</si>
  <si>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</si>
  <si>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</si>
  <si>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</si>
  <si>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</si>
  <si>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</si>
  <si>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</si>
  <si>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</si>
  <si>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</si>
  <si>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</si>
  <si>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</si>
  <si>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</si>
  <si>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</si>
  <si>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</si>
  <si>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</si>
  <si>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</si>
  <si>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</si>
  <si>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</si>
  <si>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</si>
  <si>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</si>
  <si>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</si>
  <si>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</si>
  <si>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</si>
  <si>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</si>
  <si>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</si>
  <si>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</si>
  <si>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</si>
  <si>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</si>
  <si>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</si>
  <si>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03/11/13 - VENCIMENTO 08/11/13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</si>
</sst>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195557</v>
      </c>
      <c r="C7" s="9">
        <f t="shared" si="0"/>
        <v>229213</v>
      </c>
      <c r="D7" s="9">
        <f t="shared" si="0"/>
        <v>242436</v>
      </c>
      <c r="E7" s="9">
        <f t="shared" si="0"/>
        <v>123803</v>
      </c>
      <c r="F7" s="9">
        <f t="shared" si="0"/>
        <v>141627</v>
      </c>
      <c r="G7" s="9">
        <f t="shared" si="0"/>
        <v>263739</v>
      </c>
      <c r="H7" s="9">
        <f t="shared" si="0"/>
        <v>389702</v>
      </c>
      <c r="I7" s="9">
        <f t="shared" si="0"/>
        <v>138031</v>
      </c>
      <c r="J7" s="9">
        <f t="shared" si="0"/>
        <v>1724108</v>
      </c>
      <c r="K7" s="56"/>
    </row>
    <row r="8" spans="1:12" ht="17.25" customHeight="1">
      <c r="A8" s="10" t="s">
        <v>33</v>
      </c>
      <c r="B8" s="11">
        <f>B9+B12</f>
        <v>111743</v>
      </c>
      <c r="C8" s="11">
        <f t="shared" ref="C8:I8" si="1">C9+C12</f>
        <v>135837</v>
      </c>
      <c r="D8" s="11">
        <f t="shared" si="1"/>
        <v>135456</v>
      </c>
      <c r="E8" s="11">
        <f t="shared" si="1"/>
        <v>68219</v>
      </c>
      <c r="F8" s="11">
        <f t="shared" si="1"/>
        <v>82321</v>
      </c>
      <c r="G8" s="11">
        <f t="shared" si="1"/>
        <v>139818</v>
      </c>
      <c r="H8" s="11">
        <f t="shared" si="1"/>
        <v>203804</v>
      </c>
      <c r="I8" s="11">
        <f t="shared" si="1"/>
        <v>84021</v>
      </c>
      <c r="J8" s="11">
        <f t="shared" ref="J8:J23" si="2">SUM(B8:I8)</f>
        <v>961219</v>
      </c>
    </row>
    <row r="9" spans="1:12" ht="17.25" customHeight="1">
      <c r="A9" s="15" t="s">
        <v>18</v>
      </c>
      <c r="B9" s="13">
        <f>+B10+B11</f>
        <v>23926</v>
      </c>
      <c r="C9" s="13">
        <f t="shared" ref="C9:I9" si="3">+C10+C11</f>
        <v>30646</v>
      </c>
      <c r="D9" s="13">
        <f t="shared" si="3"/>
        <v>29440</v>
      </c>
      <c r="E9" s="13">
        <f t="shared" si="3"/>
        <v>14956</v>
      </c>
      <c r="F9" s="13">
        <f t="shared" si="3"/>
        <v>17390</v>
      </c>
      <c r="G9" s="13">
        <f t="shared" si="3"/>
        <v>25970</v>
      </c>
      <c r="H9" s="13">
        <f t="shared" si="3"/>
        <v>28664</v>
      </c>
      <c r="I9" s="13">
        <f t="shared" si="3"/>
        <v>19150</v>
      </c>
      <c r="J9" s="11">
        <f t="shared" si="2"/>
        <v>190142</v>
      </c>
    </row>
    <row r="10" spans="1:12" ht="17.25" customHeight="1">
      <c r="A10" s="31" t="s">
        <v>19</v>
      </c>
      <c r="B10" s="13">
        <v>23926</v>
      </c>
      <c r="C10" s="13">
        <v>30646</v>
      </c>
      <c r="D10" s="13">
        <v>29440</v>
      </c>
      <c r="E10" s="13">
        <v>14956</v>
      </c>
      <c r="F10" s="13">
        <v>17390</v>
      </c>
      <c r="G10" s="13">
        <v>25970</v>
      </c>
      <c r="H10" s="13">
        <v>28664</v>
      </c>
      <c r="I10" s="13">
        <v>19150</v>
      </c>
      <c r="J10" s="11">
        <f>SUM(B10:I10)</f>
        <v>190142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87817</v>
      </c>
      <c r="C12" s="17">
        <f t="shared" si="4"/>
        <v>105191</v>
      </c>
      <c r="D12" s="17">
        <f t="shared" si="4"/>
        <v>106016</v>
      </c>
      <c r="E12" s="17">
        <f t="shared" si="4"/>
        <v>53263</v>
      </c>
      <c r="F12" s="17">
        <f t="shared" si="4"/>
        <v>64931</v>
      </c>
      <c r="G12" s="17">
        <f t="shared" si="4"/>
        <v>113848</v>
      </c>
      <c r="H12" s="17">
        <f t="shared" si="4"/>
        <v>175140</v>
      </c>
      <c r="I12" s="17">
        <f t="shared" si="4"/>
        <v>64871</v>
      </c>
      <c r="J12" s="11">
        <f t="shared" si="2"/>
        <v>771077</v>
      </c>
    </row>
    <row r="13" spans="1:12" ht="17.25" customHeight="1">
      <c r="A13" s="14" t="s">
        <v>21</v>
      </c>
      <c r="B13" s="13">
        <v>36185</v>
      </c>
      <c r="C13" s="13">
        <v>47409</v>
      </c>
      <c r="D13" s="13">
        <v>48647</v>
      </c>
      <c r="E13" s="13">
        <v>25015</v>
      </c>
      <c r="F13" s="13">
        <v>30174</v>
      </c>
      <c r="G13" s="13">
        <v>48649</v>
      </c>
      <c r="H13" s="13">
        <v>71817</v>
      </c>
      <c r="I13" s="13">
        <v>26129</v>
      </c>
      <c r="J13" s="11">
        <f t="shared" si="2"/>
        <v>334025</v>
      </c>
      <c r="K13" s="56"/>
      <c r="L13" s="57"/>
    </row>
    <row r="14" spans="1:12" ht="17.25" customHeight="1">
      <c r="A14" s="14" t="s">
        <v>22</v>
      </c>
      <c r="B14" s="13">
        <v>40467</v>
      </c>
      <c r="C14" s="13">
        <v>44093</v>
      </c>
      <c r="D14" s="13">
        <v>45411</v>
      </c>
      <c r="E14" s="13">
        <v>21834</v>
      </c>
      <c r="F14" s="13">
        <v>27168</v>
      </c>
      <c r="G14" s="13">
        <v>51894</v>
      </c>
      <c r="H14" s="13">
        <v>86634</v>
      </c>
      <c r="I14" s="13">
        <v>31199</v>
      </c>
      <c r="J14" s="11">
        <f t="shared" si="2"/>
        <v>348700</v>
      </c>
      <c r="K14" s="56"/>
    </row>
    <row r="15" spans="1:12" ht="17.25" customHeight="1">
      <c r="A15" s="14" t="s">
        <v>23</v>
      </c>
      <c r="B15" s="13">
        <v>11165</v>
      </c>
      <c r="C15" s="13">
        <v>13689</v>
      </c>
      <c r="D15" s="13">
        <v>11958</v>
      </c>
      <c r="E15" s="13">
        <v>6414</v>
      </c>
      <c r="F15" s="13">
        <v>7589</v>
      </c>
      <c r="G15" s="13">
        <v>13305</v>
      </c>
      <c r="H15" s="13">
        <v>16689</v>
      </c>
      <c r="I15" s="13">
        <v>7543</v>
      </c>
      <c r="J15" s="11">
        <f t="shared" si="2"/>
        <v>88352</v>
      </c>
    </row>
    <row r="16" spans="1:12" ht="17.25" customHeight="1">
      <c r="A16" s="16" t="s">
        <v>24</v>
      </c>
      <c r="B16" s="11">
        <f>+B17+B18+B19</f>
        <v>67049</v>
      </c>
      <c r="C16" s="11">
        <f t="shared" ref="C16:I16" si="5">+C17+C18+C19</f>
        <v>70285</v>
      </c>
      <c r="D16" s="11">
        <f t="shared" si="5"/>
        <v>78741</v>
      </c>
      <c r="E16" s="11">
        <f t="shared" si="5"/>
        <v>37652</v>
      </c>
      <c r="F16" s="11">
        <f t="shared" si="5"/>
        <v>43897</v>
      </c>
      <c r="G16" s="11">
        <f t="shared" si="5"/>
        <v>100984</v>
      </c>
      <c r="H16" s="11">
        <f t="shared" si="5"/>
        <v>162896</v>
      </c>
      <c r="I16" s="11">
        <f t="shared" si="5"/>
        <v>44365</v>
      </c>
      <c r="J16" s="11">
        <f t="shared" si="2"/>
        <v>605869</v>
      </c>
    </row>
    <row r="17" spans="1:11" ht="17.25" customHeight="1">
      <c r="A17" s="12" t="s">
        <v>25</v>
      </c>
      <c r="B17" s="13">
        <v>33960</v>
      </c>
      <c r="C17" s="13">
        <v>39893</v>
      </c>
      <c r="D17" s="13">
        <v>44038</v>
      </c>
      <c r="E17" s="13">
        <v>21085</v>
      </c>
      <c r="F17" s="13">
        <v>24826</v>
      </c>
      <c r="G17" s="13">
        <v>52986</v>
      </c>
      <c r="H17" s="13">
        <v>78168</v>
      </c>
      <c r="I17" s="13">
        <v>23654</v>
      </c>
      <c r="J17" s="11">
        <f t="shared" si="2"/>
        <v>318610</v>
      </c>
      <c r="K17" s="56"/>
    </row>
    <row r="18" spans="1:11" ht="17.25" customHeight="1">
      <c r="A18" s="12" t="s">
        <v>26</v>
      </c>
      <c r="B18" s="13">
        <v>26482</v>
      </c>
      <c r="C18" s="13">
        <v>23308</v>
      </c>
      <c r="D18" s="13">
        <v>27677</v>
      </c>
      <c r="E18" s="13">
        <v>12886</v>
      </c>
      <c r="F18" s="13">
        <v>15251</v>
      </c>
      <c r="G18" s="13">
        <v>38891</v>
      </c>
      <c r="H18" s="13">
        <v>72174</v>
      </c>
      <c r="I18" s="13">
        <v>17017</v>
      </c>
      <c r="J18" s="11">
        <f t="shared" si="2"/>
        <v>233686</v>
      </c>
      <c r="K18" s="56"/>
    </row>
    <row r="19" spans="1:11" ht="17.25" customHeight="1">
      <c r="A19" s="12" t="s">
        <v>27</v>
      </c>
      <c r="B19" s="13">
        <v>6607</v>
      </c>
      <c r="C19" s="13">
        <v>7084</v>
      </c>
      <c r="D19" s="13">
        <v>7026</v>
      </c>
      <c r="E19" s="13">
        <v>3681</v>
      </c>
      <c r="F19" s="13">
        <v>3820</v>
      </c>
      <c r="G19" s="13">
        <v>9107</v>
      </c>
      <c r="H19" s="13">
        <v>12554</v>
      </c>
      <c r="I19" s="13">
        <v>3694</v>
      </c>
      <c r="J19" s="11">
        <f t="shared" si="2"/>
        <v>53573</v>
      </c>
    </row>
    <row r="20" spans="1:11" ht="17.25" customHeight="1">
      <c r="A20" s="16" t="s">
        <v>28</v>
      </c>
      <c r="B20" s="13">
        <v>16765</v>
      </c>
      <c r="C20" s="13">
        <v>23091</v>
      </c>
      <c r="D20" s="13">
        <v>28239</v>
      </c>
      <c r="E20" s="13">
        <v>17932</v>
      </c>
      <c r="F20" s="13">
        <v>15409</v>
      </c>
      <c r="G20" s="13">
        <v>22937</v>
      </c>
      <c r="H20" s="13">
        <v>23002</v>
      </c>
      <c r="I20" s="13">
        <v>8830</v>
      </c>
      <c r="J20" s="11">
        <f t="shared" si="2"/>
        <v>156205</v>
      </c>
    </row>
    <row r="21" spans="1:11" ht="17.25" customHeight="1">
      <c r="A21" s="12" t="s">
        <v>29</v>
      </c>
      <c r="B21" s="13">
        <v>10730</v>
      </c>
      <c r="C21" s="13">
        <v>14778</v>
      </c>
      <c r="D21" s="13">
        <v>18073</v>
      </c>
      <c r="E21" s="13">
        <v>11476</v>
      </c>
      <c r="F21" s="13">
        <v>9862</v>
      </c>
      <c r="G21" s="13">
        <v>14680</v>
      </c>
      <c r="H21" s="13">
        <v>14721</v>
      </c>
      <c r="I21" s="13">
        <v>5651</v>
      </c>
      <c r="J21" s="11">
        <f t="shared" si="2"/>
        <v>99971</v>
      </c>
      <c r="K21" s="56"/>
    </row>
    <row r="22" spans="1:11" ht="17.25" customHeight="1">
      <c r="A22" s="12" t="s">
        <v>30</v>
      </c>
      <c r="B22" s="13">
        <v>6035</v>
      </c>
      <c r="C22" s="13">
        <v>8313</v>
      </c>
      <c r="D22" s="13">
        <v>10166</v>
      </c>
      <c r="E22" s="13">
        <v>6456</v>
      </c>
      <c r="F22" s="13">
        <v>5547</v>
      </c>
      <c r="G22" s="13">
        <v>8257</v>
      </c>
      <c r="H22" s="13">
        <v>8281</v>
      </c>
      <c r="I22" s="13">
        <v>3179</v>
      </c>
      <c r="J22" s="11">
        <f t="shared" si="2"/>
        <v>56234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815</v>
      </c>
      <c r="J23" s="11">
        <f t="shared" si="2"/>
        <v>815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25167.96</v>
      </c>
      <c r="J31" s="24">
        <f t="shared" ref="J31:J69" si="7">SUM(B31:I31)</f>
        <v>25167.96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458988.92000000004</v>
      </c>
      <c r="C43" s="23">
        <f t="shared" ref="C43:I43" si="8">+C44+C52</f>
        <v>613932.06000000006</v>
      </c>
      <c r="D43" s="23">
        <f t="shared" si="8"/>
        <v>681584.0199999999</v>
      </c>
      <c r="E43" s="23">
        <f t="shared" si="8"/>
        <v>348561.67000000004</v>
      </c>
      <c r="F43" s="23">
        <f t="shared" si="8"/>
        <v>350356.33</v>
      </c>
      <c r="G43" s="23">
        <f t="shared" si="8"/>
        <v>652928.93000000005</v>
      </c>
      <c r="H43" s="23">
        <f t="shared" si="8"/>
        <v>832241.88</v>
      </c>
      <c r="I43" s="23">
        <f t="shared" si="8"/>
        <v>350902.85000000003</v>
      </c>
      <c r="J43" s="23">
        <f t="shared" si="7"/>
        <v>4289496.66</v>
      </c>
    </row>
    <row r="44" spans="1:10" ht="17.25" customHeight="1">
      <c r="A44" s="16" t="s">
        <v>51</v>
      </c>
      <c r="B44" s="24">
        <f>SUM(B45:B51)</f>
        <v>444090.39</v>
      </c>
      <c r="C44" s="24">
        <f t="shared" ref="C44:J44" si="9">SUM(C45:C51)</f>
        <v>593694.75</v>
      </c>
      <c r="D44" s="24">
        <f t="shared" si="9"/>
        <v>661244.18999999994</v>
      </c>
      <c r="E44" s="24">
        <f t="shared" si="9"/>
        <v>336946.34</v>
      </c>
      <c r="F44" s="24">
        <f t="shared" si="9"/>
        <v>331081.44</v>
      </c>
      <c r="G44" s="24">
        <f t="shared" si="9"/>
        <v>634978.02</v>
      </c>
      <c r="H44" s="24">
        <f t="shared" si="9"/>
        <v>807111.81</v>
      </c>
      <c r="I44" s="24">
        <f t="shared" si="9"/>
        <v>337642.54000000004</v>
      </c>
      <c r="J44" s="24">
        <f t="shared" si="9"/>
        <v>4146789.48</v>
      </c>
    </row>
    <row r="45" spans="1:10" ht="17.25" customHeight="1">
      <c r="A45" s="37" t="s">
        <v>52</v>
      </c>
      <c r="B45" s="24">
        <f t="shared" ref="B45:I45" si="10">ROUND(B26*B7,2)</f>
        <v>444090.39</v>
      </c>
      <c r="C45" s="24">
        <f t="shared" si="10"/>
        <v>592378.07999999996</v>
      </c>
      <c r="D45" s="24">
        <f t="shared" si="10"/>
        <v>661244.18999999994</v>
      </c>
      <c r="E45" s="24">
        <f t="shared" si="10"/>
        <v>329712.15000000002</v>
      </c>
      <c r="F45" s="24">
        <f t="shared" si="10"/>
        <v>331081.44</v>
      </c>
      <c r="G45" s="24">
        <f t="shared" si="10"/>
        <v>634978.02</v>
      </c>
      <c r="H45" s="24">
        <f t="shared" si="10"/>
        <v>807111.81</v>
      </c>
      <c r="I45" s="24">
        <f t="shared" si="10"/>
        <v>312474.58</v>
      </c>
      <c r="J45" s="24">
        <f t="shared" si="7"/>
        <v>4113070.66</v>
      </c>
    </row>
    <row r="46" spans="1:10" ht="17.25" customHeight="1">
      <c r="A46" s="37" t="s">
        <v>53</v>
      </c>
      <c r="B46" s="20">
        <v>0</v>
      </c>
      <c r="C46" s="24">
        <f>ROUND(C27*C7,2)</f>
        <v>1316.67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1316.67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9883.57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9883.57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-2649.38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-2649.38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25167.96</v>
      </c>
      <c r="J49" s="24">
        <f>SUM(B49:I49)</f>
        <v>25167.96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-71778</v>
      </c>
      <c r="C56" s="38">
        <f t="shared" si="11"/>
        <v>-92140.91</v>
      </c>
      <c r="D56" s="38">
        <f t="shared" si="11"/>
        <v>-89446.94</v>
      </c>
      <c r="E56" s="38">
        <f t="shared" si="11"/>
        <v>-46717.5</v>
      </c>
      <c r="F56" s="38">
        <f t="shared" si="11"/>
        <v>-53653.3</v>
      </c>
      <c r="G56" s="38">
        <f t="shared" si="11"/>
        <v>-78303.33</v>
      </c>
      <c r="H56" s="38">
        <f t="shared" si="11"/>
        <v>-86015.61</v>
      </c>
      <c r="I56" s="38">
        <f t="shared" si="11"/>
        <v>-57450</v>
      </c>
      <c r="J56" s="38">
        <f t="shared" si="7"/>
        <v>-575505.59</v>
      </c>
    </row>
    <row r="57" spans="1:10" ht="18.75" customHeight="1">
      <c r="A57" s="16" t="s">
        <v>86</v>
      </c>
      <c r="B57" s="38">
        <f t="shared" ref="B57:I57" si="12">B58+B59+B60+B61+B62+B63</f>
        <v>-71778</v>
      </c>
      <c r="C57" s="38">
        <f t="shared" si="12"/>
        <v>-91938</v>
      </c>
      <c r="D57" s="38">
        <f t="shared" si="12"/>
        <v>-88320</v>
      </c>
      <c r="E57" s="38">
        <f t="shared" si="12"/>
        <v>-44868</v>
      </c>
      <c r="F57" s="38">
        <f t="shared" si="12"/>
        <v>-52170</v>
      </c>
      <c r="G57" s="38">
        <f t="shared" si="12"/>
        <v>-77910</v>
      </c>
      <c r="H57" s="38">
        <f t="shared" si="12"/>
        <v>-85992</v>
      </c>
      <c r="I57" s="38">
        <f t="shared" si="12"/>
        <v>-57450</v>
      </c>
      <c r="J57" s="38">
        <f t="shared" si="7"/>
        <v>-570426</v>
      </c>
    </row>
    <row r="58" spans="1:10" ht="18.75" customHeight="1">
      <c r="A58" s="12" t="s">
        <v>87</v>
      </c>
      <c r="B58" s="38">
        <f>-ROUND(B9*$D$3,2)</f>
        <v>-71778</v>
      </c>
      <c r="C58" s="38">
        <f t="shared" ref="C58:I58" si="13">-ROUND(C9*$D$3,2)</f>
        <v>-91938</v>
      </c>
      <c r="D58" s="38">
        <f t="shared" si="13"/>
        <v>-88320</v>
      </c>
      <c r="E58" s="38">
        <f t="shared" si="13"/>
        <v>-44868</v>
      </c>
      <c r="F58" s="38">
        <f t="shared" si="13"/>
        <v>-52170</v>
      </c>
      <c r="G58" s="38">
        <f t="shared" si="13"/>
        <v>-77910</v>
      </c>
      <c r="H58" s="38">
        <f t="shared" si="13"/>
        <v>-85992</v>
      </c>
      <c r="I58" s="38">
        <f t="shared" si="13"/>
        <v>-57450</v>
      </c>
      <c r="J58" s="38">
        <f t="shared" si="7"/>
        <v>-570426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7"/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7"/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>SUM(B62:I62)</f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 t="shared" si="7"/>
        <v>0</v>
      </c>
    </row>
    <row r="64" spans="1:10" ht="18.75" customHeight="1">
      <c r="A64" s="12" t="s">
        <v>91</v>
      </c>
      <c r="B64" s="20">
        <f t="shared" ref="B64:I64" si="14">SUM(B65:B86)</f>
        <v>0</v>
      </c>
      <c r="C64" s="50">
        <f t="shared" si="14"/>
        <v>-202.91</v>
      </c>
      <c r="D64" s="38">
        <f t="shared" si="14"/>
        <v>-1126.9399999999998</v>
      </c>
      <c r="E64" s="38">
        <f t="shared" si="14"/>
        <v>-1849.5</v>
      </c>
      <c r="F64" s="38">
        <f t="shared" si="14"/>
        <v>-1483.3</v>
      </c>
      <c r="G64" s="38">
        <f t="shared" si="14"/>
        <v>-393.33</v>
      </c>
      <c r="H64" s="38">
        <f t="shared" si="14"/>
        <v>-23.61</v>
      </c>
      <c r="I64" s="20">
        <f t="shared" si="14"/>
        <v>0</v>
      </c>
      <c r="J64" s="38">
        <f t="shared" si="7"/>
        <v>-5079.5899999999992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f t="shared" si="7"/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f t="shared" si="7"/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38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f>SUM(B86:I86)</f>
        <v>0</v>
      </c>
    </row>
    <row r="87" spans="1:11" ht="18.75" customHeight="1">
      <c r="A87" s="12" t="s">
        <v>117</v>
      </c>
      <c r="B87" s="20">
        <v>0</v>
      </c>
      <c r="C87" s="38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387210.92000000004</v>
      </c>
      <c r="C91" s="25">
        <f t="shared" si="15"/>
        <v>521791.15</v>
      </c>
      <c r="D91" s="25">
        <f t="shared" si="15"/>
        <v>592137.07999999996</v>
      </c>
      <c r="E91" s="25">
        <f t="shared" si="15"/>
        <v>301844.17000000004</v>
      </c>
      <c r="F91" s="25">
        <f t="shared" si="15"/>
        <v>296703.03000000003</v>
      </c>
      <c r="G91" s="25">
        <f t="shared" si="15"/>
        <v>574625.60000000009</v>
      </c>
      <c r="H91" s="25">
        <f t="shared" si="15"/>
        <v>746226.27</v>
      </c>
      <c r="I91" s="25">
        <f t="shared" si="15"/>
        <v>293452.85000000003</v>
      </c>
      <c r="J91" s="51">
        <f>SUM(B91:I91)</f>
        <v>3713991.07</v>
      </c>
      <c r="K91" s="58"/>
    </row>
    <row r="92" spans="1:11" ht="18.75" customHeight="1">
      <c r="A92" s="16" t="s">
        <v>94</v>
      </c>
      <c r="B92" s="25">
        <f t="shared" ref="B92:I92" si="16">+B44+B57+B64+B88</f>
        <v>372312.39</v>
      </c>
      <c r="C92" s="25">
        <f t="shared" si="16"/>
        <v>501553.84</v>
      </c>
      <c r="D92" s="25">
        <f t="shared" si="16"/>
        <v>571797.25</v>
      </c>
      <c r="E92" s="25">
        <f t="shared" si="16"/>
        <v>290228.84000000003</v>
      </c>
      <c r="F92" s="25">
        <f t="shared" si="16"/>
        <v>277428.14</v>
      </c>
      <c r="G92" s="25">
        <f t="shared" si="16"/>
        <v>556674.69000000006</v>
      </c>
      <c r="H92" s="25">
        <f t="shared" si="16"/>
        <v>721096.20000000007</v>
      </c>
      <c r="I92" s="25">
        <f t="shared" si="16"/>
        <v>280192.54000000004</v>
      </c>
      <c r="J92" s="51">
        <f>SUM(B92:I92)</f>
        <v>3571283.89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3713991.05</v>
      </c>
    </row>
    <row r="100" spans="1:10" ht="18.75" customHeight="1">
      <c r="A100" s="27" t="s">
        <v>82</v>
      </c>
      <c r="B100" s="28">
        <v>49014.94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49014.94</v>
      </c>
    </row>
    <row r="101" spans="1:10" ht="18.75" customHeight="1">
      <c r="A101" s="27" t="s">
        <v>83</v>
      </c>
      <c r="B101" s="28">
        <v>338195.98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338195.98</v>
      </c>
    </row>
    <row r="102" spans="1:10" ht="18.75" customHeight="1">
      <c r="A102" s="27" t="s">
        <v>84</v>
      </c>
      <c r="B102" s="43">
        <v>0</v>
      </c>
      <c r="C102" s="28">
        <f>+C91</f>
        <v>521791.15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521791.15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592137.07999999996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592137.07999999996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51892.91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51892.91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249951.25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249951.25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296703.03000000003</v>
      </c>
      <c r="G107" s="43">
        <v>0</v>
      </c>
      <c r="H107" s="43">
        <v>0</v>
      </c>
      <c r="I107" s="43">
        <v>0</v>
      </c>
      <c r="J107" s="44">
        <f t="shared" si="18"/>
        <v>296703.03000000003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70242.59</v>
      </c>
      <c r="H108" s="43">
        <v>0</v>
      </c>
      <c r="I108" s="43">
        <v>0</v>
      </c>
      <c r="J108" s="44">
        <f t="shared" si="18"/>
        <v>70242.59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97154.78</v>
      </c>
      <c r="H109" s="43">
        <v>0</v>
      </c>
      <c r="I109" s="43">
        <v>0</v>
      </c>
      <c r="J109" s="44">
        <f t="shared" si="18"/>
        <v>97154.78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147339.35</v>
      </c>
      <c r="H110" s="43">
        <v>0</v>
      </c>
      <c r="I110" s="43">
        <v>0</v>
      </c>
      <c r="J110" s="44">
        <f t="shared" si="18"/>
        <v>147339.35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259888.87</v>
      </c>
      <c r="H111" s="43">
        <v>0</v>
      </c>
      <c r="I111" s="43">
        <v>0</v>
      </c>
      <c r="J111" s="44">
        <f t="shared" si="18"/>
        <v>259888.87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207496.25</v>
      </c>
      <c r="I112" s="43">
        <v>0</v>
      </c>
      <c r="J112" s="44">
        <f t="shared" si="18"/>
        <v>207496.25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22255.62</v>
      </c>
      <c r="I113" s="43">
        <v>0</v>
      </c>
      <c r="J113" s="44">
        <f t="shared" si="18"/>
        <v>22255.62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125361.21</v>
      </c>
      <c r="I114" s="43">
        <v>0</v>
      </c>
      <c r="J114" s="44">
        <f t="shared" si="18"/>
        <v>125361.21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101367.25</v>
      </c>
      <c r="I115" s="43">
        <v>0</v>
      </c>
      <c r="J115" s="44">
        <f t="shared" si="18"/>
        <v>101367.25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289745.94</v>
      </c>
      <c r="I116" s="43">
        <v>0</v>
      </c>
      <c r="J116" s="44">
        <f t="shared" si="18"/>
        <v>289745.94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100383.31</v>
      </c>
      <c r="J117" s="44">
        <f t="shared" si="18"/>
        <v>100383.31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193069.54</v>
      </c>
      <c r="J118" s="47">
        <f t="shared" si="18"/>
        <v>193069.54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2013-11-07T20:58:32Z</dcterms:modified>
</cp:coreProperties>
</file>