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<sst xmlns="http://schemas.openxmlformats.org/spreadsheetml/2006/main" count="95" uniqueCount="95">
  <si>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</si>
  <si>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</si>
  <si>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</si>
  <si>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</si>
  <si>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</si>
  <si>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</si>
  <si>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</si>
  <si>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</si>
  <si>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</si>
  <si>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</si>
  <si>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</si>
  <si>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</si>
  <si>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</si>
  <si>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</si>
  <si>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</si>
  <si>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</si>
  <si>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</si>
  <si>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</si>
  <si>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</si>
  <si>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</si>
  <si>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</si>
  <si>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</si>
  <si>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</si>
  <si>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</si>
  <si>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</si>
  <si>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</si>
  <si>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</si>
  <si>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</si>
  <si>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</si>
  <si>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</si>
  <si>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</si>
  <si>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</si>
  <si>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</si>
  <si>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</si>
  <si>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</si>
  <si>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</si>
  <si>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</si>
  <si>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</si>
  <si>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</si>
  <si>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</si>
  <si>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</si>
  <si>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</si>
  <si>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</si>
  <si>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</si>
  <si>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</si>
  <si>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</si>
  <si>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</si>
  <si>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</si>
  <si>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</si>
  <si>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</si>
  <si>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</si>
  <si>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</si>
  <si>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</si>
  <si>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</si>
  <si>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</si>
  <si>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</si>
  <si>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</si>
  <si>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</si>
  <si>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</si>
  <si>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</si>
  <si>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</si>
  <si>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</si>
  <si>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</si>
  <si>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</si>
  <si>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</si>
  <si>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</si>
  <si>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</si>
  <si>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</si>
  <si>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</si>
  <si>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</si>
  <si>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</si>
  <si>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</si>
  <si>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</si>
  <si>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</si>
  <si>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</si>
  <si>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</si>
  <si>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</si>
  <si>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</si>
  <si>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</si>
  <si>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</si>
  <si>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</si>
  <si>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</si>
  <si>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</si>
  <si>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</si>
  <si>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</si>
  <si>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</si>
  <si>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</si>
  <si>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</si>
  <si>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</si>
  <si>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</si>
  <si>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</si>
  <si>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</si>
  <si>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21/12/13 - VENCIMENTO 30/12/13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</si>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</sst>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F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0" sqref="A9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B8+B16+B20</f>
        <v>429294</v>
      </c>
      <c r="C7" s="10">
        <f aca="true" t="shared" si="0" ref="C7:I7">C8+C16+C20</f>
        <v>315099</v>
      </c>
      <c r="D7" s="10">
        <f t="shared" si="0"/>
        <v>498593</v>
      </c>
      <c r="E7" s="10">
        <f t="shared" si="0"/>
        <v>590388</v>
      </c>
      <c r="F7" s="10">
        <f t="shared" si="0"/>
        <v>351476</v>
      </c>
      <c r="G7" s="10">
        <f t="shared" si="0"/>
        <v>613084</v>
      </c>
      <c r="H7" s="10">
        <f t="shared" si="0"/>
        <v>346350</v>
      </c>
      <c r="I7" s="10">
        <f t="shared" si="0"/>
        <v>196607</v>
      </c>
      <c r="J7" s="10">
        <f>+J8+J16+J20</f>
        <v>3340891</v>
      </c>
      <c r="L7" s="42"/>
    </row>
    <row r="8" spans="1:10" ht="15.75">
      <c r="A8" s="11" t="s">
        <v>22</v>
      </c>
      <c r="B8" s="12">
        <f>+B9+B12</f>
        <v>253260</v>
      </c>
      <c r="C8" s="12">
        <f>+C9+C12</f>
        <v>193677</v>
      </c>
      <c r="D8" s="12">
        <f aca="true" t="shared" si="1" ref="D8:I8">+D9+D12</f>
        <v>325625</v>
      </c>
      <c r="E8" s="12">
        <f t="shared" si="1"/>
        <v>361214</v>
      </c>
      <c r="F8" s="12">
        <f t="shared" si="1"/>
        <v>211489</v>
      </c>
      <c r="G8" s="12">
        <f t="shared" si="1"/>
        <v>372115</v>
      </c>
      <c r="H8" s="12">
        <f t="shared" si="1"/>
        <v>201189</v>
      </c>
      <c r="I8" s="12">
        <f t="shared" si="1"/>
        <v>126507</v>
      </c>
      <c r="J8" s="12">
        <f>SUM(B8:I8)</f>
        <v>2045076</v>
      </c>
    </row>
    <row r="9" spans="1:10" ht="15.75">
      <c r="A9" s="13" t="s">
        <v>23</v>
      </c>
      <c r="B9" s="14">
        <v>48732</v>
      </c>
      <c r="C9" s="14">
        <v>45419</v>
      </c>
      <c r="D9" s="14">
        <v>60339</v>
      </c>
      <c r="E9" s="14">
        <v>64115</v>
      </c>
      <c r="F9" s="14">
        <v>49318</v>
      </c>
      <c r="G9" s="14">
        <v>63602</v>
      </c>
      <c r="H9" s="14">
        <v>32429</v>
      </c>
      <c r="I9" s="14">
        <v>27695</v>
      </c>
      <c r="J9" s="12">
        <f aca="true" t="shared" si="2" ref="J9:J15">SUM(B9:I9)</f>
        <v>391649</v>
      </c>
    </row>
    <row r="10" spans="1:10" ht="15.75">
      <c r="A10" s="15" t="s">
        <v>24</v>
      </c>
      <c r="B10" s="14">
        <f>+B9-B11</f>
        <v>48732</v>
      </c>
      <c r="C10" s="14">
        <f aca="true" t="shared" si="3" ref="C10:I10">+C9-C11</f>
        <v>45419</v>
      </c>
      <c r="D10" s="14">
        <f t="shared" si="3"/>
        <v>60339</v>
      </c>
      <c r="E10" s="14">
        <f t="shared" si="3"/>
        <v>64115</v>
      </c>
      <c r="F10" s="14">
        <f t="shared" si="3"/>
        <v>49318</v>
      </c>
      <c r="G10" s="14">
        <f t="shared" si="3"/>
        <v>63602</v>
      </c>
      <c r="H10" s="14">
        <f t="shared" si="3"/>
        <v>32429</v>
      </c>
      <c r="I10" s="14">
        <f t="shared" si="3"/>
        <v>27695</v>
      </c>
      <c r="J10" s="12">
        <f t="shared" si="2"/>
        <v>391649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204528</v>
      </c>
      <c r="C12" s="14">
        <f aca="true" t="shared" si="4" ref="C12:I12">C13+C14+C15</f>
        <v>148258</v>
      </c>
      <c r="D12" s="14">
        <f t="shared" si="4"/>
        <v>265286</v>
      </c>
      <c r="E12" s="14">
        <f t="shared" si="4"/>
        <v>297099</v>
      </c>
      <c r="F12" s="14">
        <f t="shared" si="4"/>
        <v>162171</v>
      </c>
      <c r="G12" s="14">
        <f t="shared" si="4"/>
        <v>308513</v>
      </c>
      <c r="H12" s="14">
        <f t="shared" si="4"/>
        <v>168760</v>
      </c>
      <c r="I12" s="14">
        <f t="shared" si="4"/>
        <v>98812</v>
      </c>
      <c r="J12" s="12">
        <f t="shared" si="2"/>
        <v>1653427</v>
      </c>
    </row>
    <row r="13" spans="1:10" ht="15.75">
      <c r="A13" s="15" t="s">
        <v>27</v>
      </c>
      <c r="B13" s="14">
        <v>103866</v>
      </c>
      <c r="C13" s="14">
        <v>78744</v>
      </c>
      <c r="D13" s="14">
        <v>137716</v>
      </c>
      <c r="E13" s="14">
        <v>154886</v>
      </c>
      <c r="F13" s="14">
        <v>87126</v>
      </c>
      <c r="G13" s="14">
        <v>161189</v>
      </c>
      <c r="H13" s="14">
        <v>85627</v>
      </c>
      <c r="I13" s="14">
        <v>49323</v>
      </c>
      <c r="J13" s="12">
        <f t="shared" si="2"/>
        <v>858477</v>
      </c>
    </row>
    <row r="14" spans="1:10" ht="15.75">
      <c r="A14" s="15" t="s">
        <v>28</v>
      </c>
      <c r="B14" s="14">
        <v>83600</v>
      </c>
      <c r="C14" s="14">
        <v>56260</v>
      </c>
      <c r="D14" s="14">
        <v>108381</v>
      </c>
      <c r="E14" s="14">
        <v>118128</v>
      </c>
      <c r="F14" s="14">
        <v>62223</v>
      </c>
      <c r="G14" s="14">
        <v>124327</v>
      </c>
      <c r="H14" s="14">
        <v>70820</v>
      </c>
      <c r="I14" s="14">
        <v>43234</v>
      </c>
      <c r="J14" s="12">
        <f t="shared" si="2"/>
        <v>666973</v>
      </c>
    </row>
    <row r="15" spans="1:10" ht="15.75">
      <c r="A15" s="15" t="s">
        <v>29</v>
      </c>
      <c r="B15" s="14">
        <v>17062</v>
      </c>
      <c r="C15" s="14">
        <v>13254</v>
      </c>
      <c r="D15" s="14">
        <v>19189</v>
      </c>
      <c r="E15" s="14">
        <v>24085</v>
      </c>
      <c r="F15" s="14">
        <v>12822</v>
      </c>
      <c r="G15" s="14">
        <v>22997</v>
      </c>
      <c r="H15" s="14">
        <v>12313</v>
      </c>
      <c r="I15" s="14">
        <v>6255</v>
      </c>
      <c r="J15" s="12">
        <f t="shared" si="2"/>
        <v>127977</v>
      </c>
    </row>
    <row r="16" spans="1:10" ht="15.75">
      <c r="A16" s="17" t="s">
        <v>30</v>
      </c>
      <c r="B16" s="18">
        <f>B17+B18+B19</f>
        <v>131442</v>
      </c>
      <c r="C16" s="18">
        <f aca="true" t="shared" si="5" ref="C16:I16">C17+C18+C19</f>
        <v>85130</v>
      </c>
      <c r="D16" s="18">
        <f t="shared" si="5"/>
        <v>115226</v>
      </c>
      <c r="E16" s="18">
        <f t="shared" si="5"/>
        <v>155216</v>
      </c>
      <c r="F16" s="18">
        <f t="shared" si="5"/>
        <v>99539</v>
      </c>
      <c r="G16" s="18">
        <f t="shared" si="5"/>
        <v>181866</v>
      </c>
      <c r="H16" s="18">
        <f t="shared" si="5"/>
        <v>118742</v>
      </c>
      <c r="I16" s="18">
        <f t="shared" si="5"/>
        <v>57253</v>
      </c>
      <c r="J16" s="12">
        <f aca="true" t="shared" si="6" ref="J16:J22">SUM(B16:I16)</f>
        <v>944414</v>
      </c>
    </row>
    <row r="17" spans="1:10" ht="18.75" customHeight="1">
      <c r="A17" s="13" t="s">
        <v>31</v>
      </c>
      <c r="B17" s="14">
        <v>73842</v>
      </c>
      <c r="C17" s="14">
        <v>52595</v>
      </c>
      <c r="D17" s="14">
        <v>71140</v>
      </c>
      <c r="E17" s="14">
        <v>95013</v>
      </c>
      <c r="F17" s="14">
        <v>61224</v>
      </c>
      <c r="G17" s="14">
        <v>106976</v>
      </c>
      <c r="H17" s="14">
        <v>66409</v>
      </c>
      <c r="I17" s="14">
        <v>32196</v>
      </c>
      <c r="J17" s="12">
        <f t="shared" si="6"/>
        <v>559395</v>
      </c>
    </row>
    <row r="18" spans="1:10" ht="18.75" customHeight="1">
      <c r="A18" s="13" t="s">
        <v>32</v>
      </c>
      <c r="B18" s="14">
        <v>47816</v>
      </c>
      <c r="C18" s="14">
        <v>26015</v>
      </c>
      <c r="D18" s="14">
        <v>36446</v>
      </c>
      <c r="E18" s="14">
        <v>48644</v>
      </c>
      <c r="F18" s="14">
        <v>31754</v>
      </c>
      <c r="G18" s="14">
        <v>63064</v>
      </c>
      <c r="H18" s="14">
        <v>45033</v>
      </c>
      <c r="I18" s="14">
        <v>22093</v>
      </c>
      <c r="J18" s="12">
        <f t="shared" si="6"/>
        <v>320865</v>
      </c>
    </row>
    <row r="19" spans="1:10" ht="18.75" customHeight="1">
      <c r="A19" s="13" t="s">
        <v>33</v>
      </c>
      <c r="B19" s="14">
        <v>9784</v>
      </c>
      <c r="C19" s="14">
        <v>6520</v>
      </c>
      <c r="D19" s="14">
        <v>7640</v>
      </c>
      <c r="E19" s="14">
        <v>11559</v>
      </c>
      <c r="F19" s="14">
        <v>6561</v>
      </c>
      <c r="G19" s="14">
        <v>11826</v>
      </c>
      <c r="H19" s="14">
        <v>7300</v>
      </c>
      <c r="I19" s="14">
        <v>2964</v>
      </c>
      <c r="J19" s="12">
        <f t="shared" si="6"/>
        <v>64154</v>
      </c>
    </row>
    <row r="20" spans="1:10" ht="18.75" customHeight="1">
      <c r="A20" s="17" t="s">
        <v>34</v>
      </c>
      <c r="B20" s="14">
        <f>B21+B22</f>
        <v>44592</v>
      </c>
      <c r="C20" s="14">
        <f aca="true" t="shared" si="7" ref="C20:I20">C21+C22</f>
        <v>36292</v>
      </c>
      <c r="D20" s="14">
        <f t="shared" si="7"/>
        <v>57742</v>
      </c>
      <c r="E20" s="14">
        <f t="shared" si="7"/>
        <v>73958</v>
      </c>
      <c r="F20" s="14">
        <f t="shared" si="7"/>
        <v>40448</v>
      </c>
      <c r="G20" s="14">
        <f t="shared" si="7"/>
        <v>59103</v>
      </c>
      <c r="H20" s="14">
        <f t="shared" si="7"/>
        <v>26419</v>
      </c>
      <c r="I20" s="14">
        <f t="shared" si="7"/>
        <v>12847</v>
      </c>
      <c r="J20" s="12">
        <f t="shared" si="6"/>
        <v>351401</v>
      </c>
    </row>
    <row r="21" spans="1:10" ht="18.75" customHeight="1">
      <c r="A21" s="13" t="s">
        <v>35</v>
      </c>
      <c r="B21" s="14">
        <v>28539</v>
      </c>
      <c r="C21" s="14">
        <v>23227</v>
      </c>
      <c r="D21" s="14">
        <v>36955</v>
      </c>
      <c r="E21" s="14">
        <v>47333</v>
      </c>
      <c r="F21" s="14">
        <v>25887</v>
      </c>
      <c r="G21" s="14">
        <v>37826</v>
      </c>
      <c r="H21" s="14">
        <v>16908</v>
      </c>
      <c r="I21" s="14">
        <v>8222</v>
      </c>
      <c r="J21" s="12">
        <f t="shared" si="6"/>
        <v>224897</v>
      </c>
    </row>
    <row r="22" spans="1:10" ht="18.75" customHeight="1">
      <c r="A22" s="13" t="s">
        <v>36</v>
      </c>
      <c r="B22" s="14">
        <v>16053</v>
      </c>
      <c r="C22" s="14">
        <v>13065</v>
      </c>
      <c r="D22" s="14">
        <v>20787</v>
      </c>
      <c r="E22" s="14">
        <v>26625</v>
      </c>
      <c r="F22" s="14">
        <v>14561</v>
      </c>
      <c r="G22" s="14">
        <v>21277</v>
      </c>
      <c r="H22" s="14">
        <v>9511</v>
      </c>
      <c r="I22" s="14">
        <v>4625</v>
      </c>
      <c r="J22" s="12">
        <f t="shared" si="6"/>
        <v>126504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0.9690252260688479</v>
      </c>
      <c r="C28" s="23">
        <f aca="true" t="shared" si="8" ref="C28:I28">(((+C$8+C$16)*C$25)+(C$20*C$26))/C$7</f>
        <v>0.9718160527326333</v>
      </c>
      <c r="D28" s="23">
        <f t="shared" si="8"/>
        <v>0.9773707476839827</v>
      </c>
      <c r="E28" s="23">
        <f t="shared" si="8"/>
        <v>0.9748582786235492</v>
      </c>
      <c r="F28" s="23">
        <f t="shared" si="8"/>
        <v>0.9715636322252444</v>
      </c>
      <c r="G28" s="23">
        <f t="shared" si="8"/>
        <v>0.974540026652139</v>
      </c>
      <c r="H28" s="23">
        <f t="shared" si="8"/>
        <v>0.9321062740002887</v>
      </c>
      <c r="I28" s="23">
        <f t="shared" si="8"/>
        <v>0.9838635669126735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1.5159430636621056</v>
      </c>
      <c r="C31" s="26">
        <f aca="true" t="shared" si="9" ref="C31:I31">C28*C30</f>
        <v>1.4948474523133366</v>
      </c>
      <c r="D31" s="26">
        <f t="shared" si="9"/>
        <v>1.518834141900909</v>
      </c>
      <c r="E31" s="26">
        <f t="shared" si="9"/>
        <v>1.5141498783580967</v>
      </c>
      <c r="F31" s="26">
        <f t="shared" si="9"/>
        <v>1.4686155864716794</v>
      </c>
      <c r="G31" s="26">
        <f t="shared" si="9"/>
        <v>1.5440612182276492</v>
      </c>
      <c r="H31" s="26">
        <f t="shared" si="9"/>
        <v>1.6923321510749243</v>
      </c>
      <c r="I31" s="26">
        <f t="shared" si="9"/>
        <v>1.8895099802557895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650785.26</v>
      </c>
      <c r="C37" s="29">
        <f aca="true" t="shared" si="12" ref="C37:I37">+C38+C39</f>
        <v>471024.94</v>
      </c>
      <c r="D37" s="29">
        <f t="shared" si="12"/>
        <v>757280.07</v>
      </c>
      <c r="E37" s="29">
        <f t="shared" si="12"/>
        <v>893935.92</v>
      </c>
      <c r="F37" s="29">
        <f t="shared" si="12"/>
        <v>516183.13</v>
      </c>
      <c r="G37" s="29">
        <f t="shared" si="12"/>
        <v>946639.23</v>
      </c>
      <c r="H37" s="29">
        <f t="shared" si="12"/>
        <v>586139.24</v>
      </c>
      <c r="I37" s="29">
        <f t="shared" si="12"/>
        <v>371490.89</v>
      </c>
      <c r="J37" s="29">
        <f t="shared" si="11"/>
        <v>5193478.68</v>
      </c>
      <c r="L37" s="43"/>
      <c r="M37" s="43"/>
    </row>
    <row r="38" spans="1:10" ht="15.75">
      <c r="A38" s="17" t="s">
        <v>74</v>
      </c>
      <c r="B38" s="30">
        <f>ROUND(+B7*B31,2)</f>
        <v>650785.26</v>
      </c>
      <c r="C38" s="30">
        <f aca="true" t="shared" si="13" ref="C38:I38">ROUND(+C7*C31,2)</f>
        <v>471024.94</v>
      </c>
      <c r="D38" s="30">
        <f t="shared" si="13"/>
        <v>757280.07</v>
      </c>
      <c r="E38" s="30">
        <f t="shared" si="13"/>
        <v>893935.92</v>
      </c>
      <c r="F38" s="30">
        <f t="shared" si="13"/>
        <v>516183.13</v>
      </c>
      <c r="G38" s="30">
        <f t="shared" si="13"/>
        <v>946639.23</v>
      </c>
      <c r="H38" s="30">
        <f t="shared" si="13"/>
        <v>586139.24</v>
      </c>
      <c r="I38" s="30">
        <f t="shared" si="13"/>
        <v>371490.89</v>
      </c>
      <c r="J38" s="30">
        <f>SUM(B38:I38)</f>
        <v>5193478.68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5" ref="B41:J41">+B42+B45+B51</f>
        <v>-146196</v>
      </c>
      <c r="C41" s="31">
        <f t="shared" si="15"/>
        <v>-136257</v>
      </c>
      <c r="D41" s="31">
        <f t="shared" si="15"/>
        <v>-181017</v>
      </c>
      <c r="E41" s="31">
        <f t="shared" si="15"/>
        <v>-192345</v>
      </c>
      <c r="F41" s="31">
        <f t="shared" si="15"/>
        <v>-147954</v>
      </c>
      <c r="G41" s="31">
        <f t="shared" si="15"/>
        <v>-190806</v>
      </c>
      <c r="H41" s="31">
        <f t="shared" si="15"/>
        <v>-97287</v>
      </c>
      <c r="I41" s="31">
        <f t="shared" si="15"/>
        <v>-83085</v>
      </c>
      <c r="J41" s="31">
        <f t="shared" si="15"/>
        <v>-1174947</v>
      </c>
      <c r="L41" s="43"/>
    </row>
    <row r="42" spans="1:12" ht="15.75">
      <c r="A42" s="17" t="s">
        <v>44</v>
      </c>
      <c r="B42" s="32">
        <f>B43+B44</f>
        <v>-146196</v>
      </c>
      <c r="C42" s="32">
        <f aca="true" t="shared" si="16" ref="C42:I42">C43+C44</f>
        <v>-136257</v>
      </c>
      <c r="D42" s="32">
        <f t="shared" si="16"/>
        <v>-181017</v>
      </c>
      <c r="E42" s="32">
        <f t="shared" si="16"/>
        <v>-192345</v>
      </c>
      <c r="F42" s="32">
        <f t="shared" si="16"/>
        <v>-147954</v>
      </c>
      <c r="G42" s="32">
        <f t="shared" si="16"/>
        <v>-190806</v>
      </c>
      <c r="H42" s="32">
        <f t="shared" si="16"/>
        <v>-97287</v>
      </c>
      <c r="I42" s="32">
        <f t="shared" si="16"/>
        <v>-83085</v>
      </c>
      <c r="J42" s="31">
        <f t="shared" si="11"/>
        <v>-1174947</v>
      </c>
      <c r="L42" s="43"/>
    </row>
    <row r="43" spans="1:12" ht="15.75">
      <c r="A43" s="13" t="s">
        <v>69</v>
      </c>
      <c r="B43" s="20">
        <f aca="true" t="shared" si="17" ref="B43:I43">ROUND(-B9*$D$3,2)</f>
        <v>-146196</v>
      </c>
      <c r="C43" s="20">
        <f t="shared" si="17"/>
        <v>-136257</v>
      </c>
      <c r="D43" s="20">
        <f t="shared" si="17"/>
        <v>-181017</v>
      </c>
      <c r="E43" s="20">
        <f t="shared" si="17"/>
        <v>-192345</v>
      </c>
      <c r="F43" s="20">
        <f t="shared" si="17"/>
        <v>-147954</v>
      </c>
      <c r="G43" s="20">
        <f t="shared" si="17"/>
        <v>-190806</v>
      </c>
      <c r="H43" s="20">
        <f t="shared" si="17"/>
        <v>-97287</v>
      </c>
      <c r="I43" s="20">
        <f t="shared" si="17"/>
        <v>-83085</v>
      </c>
      <c r="J43" s="56">
        <f t="shared" si="11"/>
        <v>-1174947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49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504589.26</v>
      </c>
      <c r="C53" s="35">
        <f t="shared" si="20"/>
        <v>334767.94</v>
      </c>
      <c r="D53" s="35">
        <f t="shared" si="20"/>
        <v>576263.07</v>
      </c>
      <c r="E53" s="35">
        <f t="shared" si="20"/>
        <v>701590.92</v>
      </c>
      <c r="F53" s="35">
        <f t="shared" si="20"/>
        <v>368229.13</v>
      </c>
      <c r="G53" s="35">
        <f t="shared" si="20"/>
        <v>755833.23</v>
      </c>
      <c r="H53" s="35">
        <f t="shared" si="20"/>
        <v>488852.24</v>
      </c>
      <c r="I53" s="35">
        <f t="shared" si="20"/>
        <v>288405.89</v>
      </c>
      <c r="J53" s="35">
        <f>SUM(B53:I53)</f>
        <v>4018531.68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4018531.6799999997</v>
      </c>
      <c r="L56" s="43"/>
    </row>
    <row r="57" spans="1:10" ht="17.25" customHeight="1">
      <c r="A57" s="17" t="s">
        <v>48</v>
      </c>
      <c r="B57" s="45">
        <v>96561.13</v>
      </c>
      <c r="C57" s="45">
        <v>89005.12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185566.25</v>
      </c>
    </row>
    <row r="58" spans="1:10" ht="17.25" customHeight="1">
      <c r="A58" s="17" t="s">
        <v>54</v>
      </c>
      <c r="B58" s="45">
        <v>408028.13</v>
      </c>
      <c r="C58" s="45">
        <v>245762.82</v>
      </c>
      <c r="D58" s="44">
        <v>0</v>
      </c>
      <c r="E58" s="45">
        <v>315335.75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969126.7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210624.75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210624.75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233705.62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233705.62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86817.78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86817.78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45114.93</v>
      </c>
      <c r="E62" s="44">
        <v>0</v>
      </c>
      <c r="F62" s="45">
        <v>58011.19</v>
      </c>
      <c r="G62" s="44">
        <v>0</v>
      </c>
      <c r="H62" s="44">
        <v>0</v>
      </c>
      <c r="I62" s="44">
        <v>0</v>
      </c>
      <c r="J62" s="35">
        <f t="shared" si="21"/>
        <v>103126.12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226848.89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226848.89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139088.05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139088.05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20318.23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20318.23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310217.94</v>
      </c>
      <c r="G66" s="44">
        <v>0</v>
      </c>
      <c r="H66" s="44">
        <v>0</v>
      </c>
      <c r="I66" s="44">
        <v>0</v>
      </c>
      <c r="J66" s="35">
        <f t="shared" si="21"/>
        <v>310217.94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435226.18</v>
      </c>
      <c r="H67" s="45">
        <v>488852.24</v>
      </c>
      <c r="I67" s="44">
        <v>0</v>
      </c>
      <c r="J67" s="32">
        <f t="shared" si="21"/>
        <v>924078.4199999999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320607.04</v>
      </c>
      <c r="H68" s="44">
        <v>0</v>
      </c>
      <c r="I68" s="44">
        <v>0</v>
      </c>
      <c r="J68" s="35">
        <f t="shared" si="21"/>
        <v>320607.04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99862.31</v>
      </c>
      <c r="J69" s="32">
        <f t="shared" si="21"/>
        <v>99862.31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188543.58</v>
      </c>
      <c r="J70" s="35">
        <f t="shared" si="21"/>
        <v>188543.58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0"/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4">
        <v>1.6105307950442116</v>
      </c>
      <c r="C75" s="54">
        <v>1.5759048729307532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1.4948182924361892</v>
      </c>
      <c r="C76" s="54">
        <v>1.4645267945525666</v>
      </c>
      <c r="D76" s="54"/>
      <c r="E76" s="54">
        <v>1.5457873264434254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1.4237946330605975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1.4924913816743057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1.8165329011761309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1.64220191834727</v>
      </c>
      <c r="E80" s="54">
        <v>0</v>
      </c>
      <c r="F80" s="54">
        <v>1.5213016464740603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1.4920714775074055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1.4888551720565637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1.4760330724415938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1.4588999605732713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1.4849001426942274</v>
      </c>
      <c r="H85" s="54">
        <v>1.692332149559694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1.62224442037821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1.8478925072809107</v>
      </c>
      <c r="J87" s="32"/>
    </row>
    <row r="88" spans="1:10" ht="15.75">
      <c r="A88" s="41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1.9134326038896543</v>
      </c>
      <c r="J88" s="39"/>
    </row>
    <row r="89" spans="1:10" ht="32.25" customHeight="1">
      <c r="A89" s="58" t="s">
        <v>93</v>
      </c>
      <c r="B89" s="59"/>
      <c r="C89" s="59"/>
      <c r="D89" s="59"/>
      <c r="E89" s="59"/>
      <c r="F89" s="59"/>
      <c r="G89" s="59"/>
      <c r="H89" s="59"/>
      <c r="I89" s="59"/>
      <c r="J89" s="59"/>
    </row>
    <row r="90" ht="22.5" customHeight="1">
      <c r="A90" s="1" t="s">
        <v>94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2013-12-30T11:36:58Z</dcterms:modified>
  <cp:category/>
  <cp:version/>
  <cp:contentType/>
  <cp:contentStatus/>
</cp:coreProperties>
</file>