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K62"/>
  <c r="K63"/>
  <c r="B64"/>
  <c r="C64"/>
  <c r="D64"/>
  <c r="E64"/>
  <c r="F64"/>
  <c r="G64"/>
  <c r="H64"/>
  <c r="I64"/>
  <c r="J64"/>
  <c r="K64" s="1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H56" l="1"/>
  <c r="F56"/>
  <c r="D56"/>
  <c r="J8"/>
  <c r="J7" s="1"/>
  <c r="J45" s="1"/>
  <c r="J44" s="1"/>
  <c r="H8"/>
  <c r="H7" s="1"/>
  <c r="H45" s="1"/>
  <c r="H44" s="1"/>
  <c r="H92" s="1"/>
  <c r="H91" s="1"/>
  <c r="F8"/>
  <c r="F7" s="1"/>
  <c r="F45" s="1"/>
  <c r="F44" s="1"/>
  <c r="D8"/>
  <c r="D7" s="1"/>
  <c r="D45" s="1"/>
  <c r="D44" s="1"/>
  <c r="D92" s="1"/>
  <c r="D91" s="1"/>
  <c r="D103" s="1"/>
  <c r="K103" s="1"/>
  <c r="B8"/>
  <c r="I56"/>
  <c r="G56"/>
  <c r="E56"/>
  <c r="C56"/>
  <c r="I8"/>
  <c r="I7" s="1"/>
  <c r="I45" s="1"/>
  <c r="I44" s="1"/>
  <c r="I43" s="1"/>
  <c r="G8"/>
  <c r="G7" s="1"/>
  <c r="G45" s="1"/>
  <c r="G44" s="1"/>
  <c r="E8"/>
  <c r="E7" s="1"/>
  <c r="E45" s="1"/>
  <c r="E44" s="1"/>
  <c r="E43" s="1"/>
  <c r="C8"/>
  <c r="C7" s="1"/>
  <c r="B56"/>
  <c r="J43"/>
  <c r="H43"/>
  <c r="F43"/>
  <c r="F92"/>
  <c r="F91" s="1"/>
  <c r="D43"/>
  <c r="K8"/>
  <c r="K7" s="1"/>
  <c r="B7"/>
  <c r="B45" s="1"/>
  <c r="I92"/>
  <c r="I91" s="1"/>
  <c r="G92"/>
  <c r="G91" s="1"/>
  <c r="G43"/>
  <c r="E92"/>
  <c r="E91" s="1"/>
  <c r="E104" s="1"/>
  <c r="K104" s="1"/>
  <c r="C46"/>
  <c r="K46" s="1"/>
  <c r="C45"/>
  <c r="J57"/>
  <c r="J56" s="1"/>
  <c r="C44" l="1"/>
  <c r="C43" s="1"/>
  <c r="K57"/>
  <c r="C92"/>
  <c r="C91" s="1"/>
  <c r="C102" s="1"/>
  <c r="K102" s="1"/>
  <c r="K99" s="1"/>
  <c r="B44"/>
  <c r="K45"/>
  <c r="J92"/>
  <c r="J91" s="1"/>
  <c r="K56"/>
  <c r="B43" l="1"/>
  <c r="K43" s="1"/>
  <c r="K44"/>
  <c r="B92"/>
  <c r="K92" l="1"/>
  <c r="B91"/>
  <c r="K91" s="1"/>
</calcChain>
</file>

<file path=xl/sharedStrings.xml><?xml version="1.0" encoding="utf-8"?>
<sst xmlns="http://schemas.openxmlformats.org/spreadsheetml/2006/main" count="124" uniqueCount="124">
  <si>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</si>
  <si>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</si>
  <si>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</si>
  <si>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</si>
  <si>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</si>
  <si>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</si>
  <si>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</si>
  <si>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</si>
  <si>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</si>
  <si>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</si>
  <si>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</si>
  <si>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</si>
  <si>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</si>
  <si>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</si>
  <si>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</si>
  <si>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</si>
  <si>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</si>
  <si>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</si>
  <si>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</si>
  <si>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</si>
  <si>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</si>
  <si>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</si>
  <si>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</si>
  <si>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</si>
  <si>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</si>
  <si>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</si>
  <si>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</si>
  <si>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</si>
  <si>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</si>
  <si>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</si>
  <si>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</si>
  <si>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</si>
  <si>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</si>
  <si>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</si>
  <si>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</si>
  <si>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</si>
  <si>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</si>
  <si>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</si>
  <si>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</si>
  <si>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</si>
  <si>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</si>
  <si>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</si>
  <si>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</si>
  <si>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</si>
  <si>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</si>
  <si>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</si>
  <si>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</si>
  <si>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</si>
  <si>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</si>
  <si>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</si>
  <si>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</si>
  <si>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</si>
  <si>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</si>
  <si>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</si>
  <si>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</si>
  <si>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</si>
  <si>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</si>
  <si>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</si>
  <si>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</si>
  <si>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</si>
  <si>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</si>
  <si>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</si>
  <si>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</si>
  <si>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</si>
  <si>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</si>
  <si>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</si>
  <si>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</si>
  <si>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</si>
  <si>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</si>
  <si>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</si>
  <si>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</si>
  <si>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</si>
  <si>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</si>
  <si>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</si>
  <si>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</si>
  <si>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</si>
  <si>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</si>
  <si>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</si>
  <si>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</si>
  <si>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</si>
  <si>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</si>
  <si>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</si>
  <si>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</si>
  <si>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</si>
  <si>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</si>
  <si>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</si>
  <si>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</si>
  <si>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</si>
  <si>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</si>
  <si>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</si>
  <si>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</si>
  <si>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</si>
  <si>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</si>
  <si>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</si>
  <si>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</si>
  <si>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</si>
  <si>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</si>
  <si>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</si>
  <si>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</si>
  <si>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</si>
  <si>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</si>
  <si>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</si>
  <si>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</si>
  <si>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</si>
  <si>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</si>
  <si>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</si>
  <si>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</si>
  <si>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</si>
  <si>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</si>
  <si>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</si>
  <si>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</si>
  <si>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</si>
  <si>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</si>
  <si>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</si>
  <si>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</si>
  <si>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</si>
  <si>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</si>
  <si>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</si>
  <si>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</si>
  <si>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03/12/13 - VENCIMENTO 10/12/13</t>
  </si>
  <si>
    <t>Nota:</t>
  </si>
  <si>
    <t xml:space="preserve">   (1) Revisão de remuneração para pagamento das horas extras do mês de abril/13.</t>
  </si>
  <si>
    <t>6.3. Revisão de Remuneração pelo Transporte Coletivo</t>
  </si>
  <si>
    <t>6.4. Revisão de Remuneração pelo Serviço Atende  (1)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</si>
</sst>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119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118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117</v>
      </c>
      <c r="J5" s="66" t="s">
        <v>116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618621</v>
      </c>
      <c r="C7" s="9">
        <f t="shared" si="0"/>
        <v>786444</v>
      </c>
      <c r="D7" s="9">
        <f t="shared" si="0"/>
        <v>808622</v>
      </c>
      <c r="E7" s="9">
        <f t="shared" si="0"/>
        <v>552537</v>
      </c>
      <c r="F7" s="9">
        <f t="shared" si="0"/>
        <v>807675</v>
      </c>
      <c r="G7" s="9">
        <f t="shared" si="0"/>
        <v>1231234</v>
      </c>
      <c r="H7" s="9">
        <f t="shared" si="0"/>
        <v>580691</v>
      </c>
      <c r="I7" s="9">
        <f t="shared" si="0"/>
        <v>126083</v>
      </c>
      <c r="J7" s="9">
        <f t="shared" si="0"/>
        <v>290044</v>
      </c>
      <c r="K7" s="9">
        <f t="shared" si="0"/>
        <v>5801951</v>
      </c>
      <c r="L7" s="55"/>
    </row>
    <row r="8" spans="1:13" ht="17.25" customHeight="1">
      <c r="A8" s="10" t="s">
        <v>31</v>
      </c>
      <c r="B8" s="11">
        <f>B9+B12</f>
        <v>364617</v>
      </c>
      <c r="C8" s="11">
        <f t="shared" ref="C8:J8" si="1">C9+C12</f>
        <v>475155</v>
      </c>
      <c r="D8" s="11">
        <f t="shared" si="1"/>
        <v>459129</v>
      </c>
      <c r="E8" s="11">
        <f t="shared" si="1"/>
        <v>324230</v>
      </c>
      <c r="F8" s="11">
        <f t="shared" si="1"/>
        <v>451413</v>
      </c>
      <c r="G8" s="11">
        <f t="shared" si="1"/>
        <v>667392</v>
      </c>
      <c r="H8" s="11">
        <f t="shared" si="1"/>
        <v>354785</v>
      </c>
      <c r="I8" s="11">
        <f t="shared" si="1"/>
        <v>67228</v>
      </c>
      <c r="J8" s="11">
        <f t="shared" si="1"/>
        <v>161270</v>
      </c>
      <c r="K8" s="11">
        <f>SUM(B8:J8)</f>
        <v>3325219</v>
      </c>
    </row>
    <row r="9" spans="1:13" ht="17.25" customHeight="1">
      <c r="A9" s="15" t="s">
        <v>17</v>
      </c>
      <c r="B9" s="13">
        <f>+B10+B11</f>
        <v>52126</v>
      </c>
      <c r="C9" s="13">
        <f t="shared" ref="C9:J9" si="2">+C10+C11</f>
        <v>70006</v>
      </c>
      <c r="D9" s="13">
        <f t="shared" si="2"/>
        <v>63809</v>
      </c>
      <c r="E9" s="13">
        <f t="shared" si="2"/>
        <v>44704</v>
      </c>
      <c r="F9" s="13">
        <f t="shared" si="2"/>
        <v>56623</v>
      </c>
      <c r="G9" s="13">
        <f t="shared" si="2"/>
        <v>65743</v>
      </c>
      <c r="H9" s="13">
        <f t="shared" si="2"/>
        <v>61089</v>
      </c>
      <c r="I9" s="13">
        <f t="shared" si="2"/>
        <v>11306</v>
      </c>
      <c r="J9" s="13">
        <f t="shared" si="2"/>
        <v>19643</v>
      </c>
      <c r="K9" s="11">
        <f>SUM(B9:J9)</f>
        <v>445049</v>
      </c>
    </row>
    <row r="10" spans="1:13" ht="17.25" customHeight="1">
      <c r="A10" s="31" t="s">
        <v>18</v>
      </c>
      <c r="B10" s="13">
        <v>52126</v>
      </c>
      <c r="C10" s="13">
        <v>70006</v>
      </c>
      <c r="D10" s="13">
        <v>63809</v>
      </c>
      <c r="E10" s="13">
        <v>44704</v>
      </c>
      <c r="F10" s="13">
        <v>56623</v>
      </c>
      <c r="G10" s="13">
        <v>65743</v>
      </c>
      <c r="H10" s="13">
        <v>61089</v>
      </c>
      <c r="I10" s="13">
        <v>11306</v>
      </c>
      <c r="J10" s="13">
        <v>19643</v>
      </c>
      <c r="K10" s="11">
        <f>SUM(B10:J10)</f>
        <v>445049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312491</v>
      </c>
      <c r="C12" s="17">
        <f t="shared" si="3"/>
        <v>405149</v>
      </c>
      <c r="D12" s="17">
        <f t="shared" si="3"/>
        <v>395320</v>
      </c>
      <c r="E12" s="17">
        <f t="shared" si="3"/>
        <v>279526</v>
      </c>
      <c r="F12" s="17">
        <f t="shared" si="3"/>
        <v>394790</v>
      </c>
      <c r="G12" s="17">
        <f t="shared" si="3"/>
        <v>601649</v>
      </c>
      <c r="H12" s="17">
        <f t="shared" si="3"/>
        <v>293696</v>
      </c>
      <c r="I12" s="17">
        <f t="shared" si="3"/>
        <v>55922</v>
      </c>
      <c r="J12" s="17">
        <f t="shared" si="3"/>
        <v>141627</v>
      </c>
      <c r="K12" s="11">
        <f t="shared" ref="K12:K23" si="4">SUM(B12:J12)</f>
        <v>2880170</v>
      </c>
    </row>
    <row r="13" spans="1:13" ht="17.25" customHeight="1">
      <c r="A13" s="14" t="s">
        <v>20</v>
      </c>
      <c r="B13" s="13">
        <v>130427</v>
      </c>
      <c r="C13" s="13">
        <v>181547</v>
      </c>
      <c r="D13" s="13">
        <v>184758</v>
      </c>
      <c r="E13" s="13">
        <v>128404</v>
      </c>
      <c r="F13" s="13">
        <v>177625</v>
      </c>
      <c r="G13" s="13">
        <v>263108</v>
      </c>
      <c r="H13" s="13">
        <v>123785</v>
      </c>
      <c r="I13" s="13">
        <v>27723</v>
      </c>
      <c r="J13" s="13">
        <v>66257</v>
      </c>
      <c r="K13" s="11">
        <f t="shared" si="4"/>
        <v>1283634</v>
      </c>
      <c r="L13" s="55"/>
      <c r="M13" s="56"/>
    </row>
    <row r="14" spans="1:13" ht="17.25" customHeight="1">
      <c r="A14" s="14" t="s">
        <v>21</v>
      </c>
      <c r="B14" s="13">
        <v>137594</v>
      </c>
      <c r="C14" s="13">
        <v>160920</v>
      </c>
      <c r="D14" s="13">
        <v>152925</v>
      </c>
      <c r="E14" s="13">
        <v>115168</v>
      </c>
      <c r="F14" s="13">
        <v>162695</v>
      </c>
      <c r="G14" s="13">
        <v>267057</v>
      </c>
      <c r="H14" s="13">
        <v>127644</v>
      </c>
      <c r="I14" s="13">
        <v>19540</v>
      </c>
      <c r="J14" s="13">
        <v>55218</v>
      </c>
      <c r="K14" s="11">
        <f t="shared" si="4"/>
        <v>1198761</v>
      </c>
      <c r="L14" s="55"/>
    </row>
    <row r="15" spans="1:13" ht="17.25" customHeight="1">
      <c r="A15" s="14" t="s">
        <v>22</v>
      </c>
      <c r="B15" s="13">
        <v>44470</v>
      </c>
      <c r="C15" s="13">
        <v>62682</v>
      </c>
      <c r="D15" s="13">
        <v>57637</v>
      </c>
      <c r="E15" s="13">
        <v>35954</v>
      </c>
      <c r="F15" s="13">
        <v>54470</v>
      </c>
      <c r="G15" s="13">
        <v>71484</v>
      </c>
      <c r="H15" s="13">
        <v>42267</v>
      </c>
      <c r="I15" s="13">
        <v>8659</v>
      </c>
      <c r="J15" s="13">
        <v>20152</v>
      </c>
      <c r="K15" s="11">
        <f t="shared" si="4"/>
        <v>397775</v>
      </c>
    </row>
    <row r="16" spans="1:13" ht="17.25" customHeight="1">
      <c r="A16" s="16" t="s">
        <v>23</v>
      </c>
      <c r="B16" s="11">
        <f>+B17+B18+B19</f>
        <v>209749</v>
      </c>
      <c r="C16" s="11">
        <f t="shared" ref="C16:J16" si="5">+C17+C18+C19</f>
        <v>243799</v>
      </c>
      <c r="D16" s="11">
        <f t="shared" si="5"/>
        <v>267614</v>
      </c>
      <c r="E16" s="11">
        <f t="shared" si="5"/>
        <v>178716</v>
      </c>
      <c r="F16" s="11">
        <f t="shared" si="5"/>
        <v>293253</v>
      </c>
      <c r="G16" s="11">
        <f t="shared" si="5"/>
        <v>495500</v>
      </c>
      <c r="H16" s="11">
        <f t="shared" si="5"/>
        <v>183180</v>
      </c>
      <c r="I16" s="11">
        <f t="shared" si="5"/>
        <v>43527</v>
      </c>
      <c r="J16" s="11">
        <f t="shared" si="5"/>
        <v>94501</v>
      </c>
      <c r="K16" s="11">
        <f t="shared" si="4"/>
        <v>2009839</v>
      </c>
    </row>
    <row r="17" spans="1:12" ht="17.25" customHeight="1">
      <c r="A17" s="12" t="s">
        <v>24</v>
      </c>
      <c r="B17" s="13">
        <v>99672</v>
      </c>
      <c r="C17" s="13">
        <v>127934</v>
      </c>
      <c r="D17" s="13">
        <v>143850</v>
      </c>
      <c r="E17" s="13">
        <v>94843</v>
      </c>
      <c r="F17" s="13">
        <v>151343</v>
      </c>
      <c r="G17" s="13">
        <v>244816</v>
      </c>
      <c r="H17" s="13">
        <v>94841</v>
      </c>
      <c r="I17" s="13">
        <v>24497</v>
      </c>
      <c r="J17" s="13">
        <v>49606</v>
      </c>
      <c r="K17" s="11">
        <f t="shared" si="4"/>
        <v>1031402</v>
      </c>
      <c r="L17" s="55"/>
    </row>
    <row r="18" spans="1:12" ht="17.25" customHeight="1">
      <c r="A18" s="12" t="s">
        <v>25</v>
      </c>
      <c r="B18" s="13">
        <v>83230</v>
      </c>
      <c r="C18" s="13">
        <v>83451</v>
      </c>
      <c r="D18" s="13">
        <v>89601</v>
      </c>
      <c r="E18" s="13">
        <v>64307</v>
      </c>
      <c r="F18" s="13">
        <v>107468</v>
      </c>
      <c r="G18" s="13">
        <v>198975</v>
      </c>
      <c r="H18" s="13">
        <v>66629</v>
      </c>
      <c r="I18" s="13">
        <v>13463</v>
      </c>
      <c r="J18" s="13">
        <v>32758</v>
      </c>
      <c r="K18" s="11">
        <f t="shared" si="4"/>
        <v>739882</v>
      </c>
      <c r="L18" s="55"/>
    </row>
    <row r="19" spans="1:12" ht="17.25" customHeight="1">
      <c r="A19" s="12" t="s">
        <v>26</v>
      </c>
      <c r="B19" s="13">
        <v>26847</v>
      </c>
      <c r="C19" s="13">
        <v>32414</v>
      </c>
      <c r="D19" s="13">
        <v>34163</v>
      </c>
      <c r="E19" s="13">
        <v>19566</v>
      </c>
      <c r="F19" s="13">
        <v>34442</v>
      </c>
      <c r="G19" s="13">
        <v>51709</v>
      </c>
      <c r="H19" s="13">
        <v>21710</v>
      </c>
      <c r="I19" s="13">
        <v>5567</v>
      </c>
      <c r="J19" s="13">
        <v>12137</v>
      </c>
      <c r="K19" s="11">
        <f t="shared" si="4"/>
        <v>238555</v>
      </c>
    </row>
    <row r="20" spans="1:12" ht="17.25" customHeight="1">
      <c r="A20" s="16" t="s">
        <v>27</v>
      </c>
      <c r="B20" s="13">
        <v>44255</v>
      </c>
      <c r="C20" s="13">
        <v>67490</v>
      </c>
      <c r="D20" s="13">
        <v>81879</v>
      </c>
      <c r="E20" s="13">
        <v>49591</v>
      </c>
      <c r="F20" s="13">
        <v>63009</v>
      </c>
      <c r="G20" s="13">
        <v>68342</v>
      </c>
      <c r="H20" s="13">
        <v>34996</v>
      </c>
      <c r="I20" s="13">
        <v>15328</v>
      </c>
      <c r="J20" s="13">
        <v>34273</v>
      </c>
      <c r="K20" s="11">
        <f t="shared" si="4"/>
        <v>459163</v>
      </c>
    </row>
    <row r="21" spans="1:12" ht="17.25" customHeight="1">
      <c r="A21" s="12" t="s">
        <v>28</v>
      </c>
      <c r="B21" s="13">
        <v>28323</v>
      </c>
      <c r="C21" s="13">
        <v>43194</v>
      </c>
      <c r="D21" s="13">
        <v>52403</v>
      </c>
      <c r="E21" s="13">
        <v>31738</v>
      </c>
      <c r="F21" s="13">
        <v>40326</v>
      </c>
      <c r="G21" s="13">
        <v>43739</v>
      </c>
      <c r="H21" s="13">
        <v>22397</v>
      </c>
      <c r="I21" s="13">
        <v>9810</v>
      </c>
      <c r="J21" s="13">
        <v>21935</v>
      </c>
      <c r="K21" s="11">
        <f t="shared" si="4"/>
        <v>293865</v>
      </c>
      <c r="L21" s="55"/>
    </row>
    <row r="22" spans="1:12" ht="17.25" customHeight="1">
      <c r="A22" s="12" t="s">
        <v>29</v>
      </c>
      <c r="B22" s="13">
        <v>15932</v>
      </c>
      <c r="C22" s="13">
        <v>24296</v>
      </c>
      <c r="D22" s="13">
        <v>29476</v>
      </c>
      <c r="E22" s="13">
        <v>17853</v>
      </c>
      <c r="F22" s="13">
        <v>22683</v>
      </c>
      <c r="G22" s="13">
        <v>24603</v>
      </c>
      <c r="H22" s="13">
        <v>12599</v>
      </c>
      <c r="I22" s="13">
        <v>5518</v>
      </c>
      <c r="J22" s="13">
        <v>12338</v>
      </c>
      <c r="K22" s="11">
        <f t="shared" si="4"/>
        <v>165298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7730</v>
      </c>
      <c r="I23" s="11">
        <v>0</v>
      </c>
      <c r="J23" s="11">
        <v>0</v>
      </c>
      <c r="K23" s="11">
        <f t="shared" si="4"/>
        <v>7730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8642.41</v>
      </c>
      <c r="I31" s="20">
        <v>0</v>
      </c>
      <c r="J31" s="20">
        <v>0</v>
      </c>
      <c r="K31" s="24">
        <f>SUM(B31:J31)</f>
        <v>8642.41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1419657.3199999998</v>
      </c>
      <c r="C43" s="23">
        <f t="shared" ref="C43:H43" si="8">+C44+C52</f>
        <v>2057042.11</v>
      </c>
      <c r="D43" s="23">
        <f t="shared" si="8"/>
        <v>2225837.7399999998</v>
      </c>
      <c r="E43" s="23">
        <f t="shared" si="8"/>
        <v>1310567.69</v>
      </c>
      <c r="F43" s="23">
        <f t="shared" si="8"/>
        <v>1962507</v>
      </c>
      <c r="G43" s="23">
        <f t="shared" si="8"/>
        <v>2575050.0700000003</v>
      </c>
      <c r="H43" s="23">
        <f t="shared" si="8"/>
        <v>1336469.6499999999</v>
      </c>
      <c r="I43" s="23">
        <f>+I44+I52</f>
        <v>498027.85</v>
      </c>
      <c r="J43" s="23">
        <f>+J44+J52</f>
        <v>736567.36</v>
      </c>
      <c r="K43" s="23">
        <f>SUM(B43:J43)</f>
        <v>14121726.789999999</v>
      </c>
    </row>
    <row r="44" spans="1:11" ht="17.25" customHeight="1">
      <c r="A44" s="16" t="s">
        <v>49</v>
      </c>
      <c r="B44" s="24">
        <f>SUM(B45:B51)</f>
        <v>1404826.43</v>
      </c>
      <c r="C44" s="24">
        <f t="shared" ref="C44:H44" si="9">SUM(C45:C51)</f>
        <v>2037003.4400000002</v>
      </c>
      <c r="D44" s="24">
        <f t="shared" si="9"/>
        <v>2205516.5099999998</v>
      </c>
      <c r="E44" s="24">
        <f t="shared" si="9"/>
        <v>1291665.74</v>
      </c>
      <c r="F44" s="24">
        <f t="shared" si="9"/>
        <v>1944558.33</v>
      </c>
      <c r="G44" s="24">
        <f t="shared" si="9"/>
        <v>2550008.7400000002</v>
      </c>
      <c r="H44" s="24">
        <f t="shared" si="9"/>
        <v>1323210.7</v>
      </c>
      <c r="I44" s="24">
        <f>SUM(I45:I51)</f>
        <v>498027.85</v>
      </c>
      <c r="J44" s="24">
        <f>SUM(J45:J51)</f>
        <v>724964.98</v>
      </c>
      <c r="K44" s="24">
        <f t="shared" ref="K44:K52" si="10">SUM(B44:J44)</f>
        <v>13979782.719999999</v>
      </c>
    </row>
    <row r="45" spans="1:11" ht="17.25" customHeight="1">
      <c r="A45" s="36" t="s">
        <v>50</v>
      </c>
      <c r="B45" s="24">
        <f t="shared" ref="B45:H45" si="11">ROUND(B26*B7,2)</f>
        <v>1404826.43</v>
      </c>
      <c r="C45" s="24">
        <f t="shared" si="11"/>
        <v>2032485.87</v>
      </c>
      <c r="D45" s="24">
        <f t="shared" si="11"/>
        <v>2205516.5099999998</v>
      </c>
      <c r="E45" s="24">
        <f t="shared" si="11"/>
        <v>1291665.74</v>
      </c>
      <c r="F45" s="24">
        <f t="shared" si="11"/>
        <v>1944558.33</v>
      </c>
      <c r="G45" s="24">
        <f t="shared" si="11"/>
        <v>2550008.7400000002</v>
      </c>
      <c r="H45" s="24">
        <f t="shared" si="11"/>
        <v>1314568.29</v>
      </c>
      <c r="I45" s="24">
        <f>ROUND(I26*I7,2)</f>
        <v>498027.85</v>
      </c>
      <c r="J45" s="24">
        <f>ROUND(J26*J7,2)</f>
        <v>724964.98</v>
      </c>
      <c r="K45" s="24">
        <f t="shared" si="10"/>
        <v>13966622.74</v>
      </c>
    </row>
    <row r="46" spans="1:11" ht="17.25" customHeight="1">
      <c r="A46" s="36" t="s">
        <v>51</v>
      </c>
      <c r="B46" s="20">
        <v>0</v>
      </c>
      <c r="C46" s="24">
        <f>ROUND(C27*C7,2)</f>
        <v>4517.57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4517.57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8642.41</v>
      </c>
      <c r="I49" s="33">
        <f>+I31</f>
        <v>0</v>
      </c>
      <c r="J49" s="33">
        <f>+J31</f>
        <v>0</v>
      </c>
      <c r="K49" s="24">
        <f t="shared" si="10"/>
        <v>8642.41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14830.89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13258.95</v>
      </c>
      <c r="I52" s="20">
        <v>0</v>
      </c>
      <c r="J52" s="38">
        <v>11602.38</v>
      </c>
      <c r="K52" s="38">
        <f t="shared" si="10"/>
        <v>141944.06999999998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-486583.01</v>
      </c>
      <c r="C56" s="37">
        <f t="shared" si="12"/>
        <v>-224142.46000000002</v>
      </c>
      <c r="D56" s="37">
        <f t="shared" si="12"/>
        <v>-254265.65000000002</v>
      </c>
      <c r="E56" s="37">
        <f t="shared" si="12"/>
        <v>-437001.93999999994</v>
      </c>
      <c r="F56" s="37">
        <f t="shared" si="12"/>
        <v>-444083.20999999996</v>
      </c>
      <c r="G56" s="37">
        <f t="shared" si="12"/>
        <v>-407172.20999999996</v>
      </c>
      <c r="H56" s="37">
        <f t="shared" si="12"/>
        <v>-183869.46</v>
      </c>
      <c r="I56" s="37">
        <f t="shared" si="12"/>
        <v>-80602.22</v>
      </c>
      <c r="J56" s="37">
        <f t="shared" si="12"/>
        <v>-69019.199999999997</v>
      </c>
      <c r="K56" s="37">
        <f>SUM(B56:J56)</f>
        <v>-2586739.3600000003</v>
      </c>
    </row>
    <row r="57" spans="1:11" ht="18.75" customHeight="1">
      <c r="A57" s="16" t="s">
        <v>84</v>
      </c>
      <c r="B57" s="37">
        <f t="shared" ref="B57:J57" si="13">B58+B59+B60+B61+B62+B63</f>
        <v>-487941.15</v>
      </c>
      <c r="C57" s="37">
        <f t="shared" si="13"/>
        <v>-216895.76</v>
      </c>
      <c r="D57" s="37">
        <f t="shared" si="13"/>
        <v>-269172.51</v>
      </c>
      <c r="E57" s="37">
        <f t="shared" si="13"/>
        <v>-441343.41</v>
      </c>
      <c r="F57" s="37">
        <f t="shared" si="13"/>
        <v>-470696.99</v>
      </c>
      <c r="G57" s="37">
        <f t="shared" si="13"/>
        <v>-416151.45</v>
      </c>
      <c r="H57" s="37">
        <f t="shared" si="13"/>
        <v>-183267</v>
      </c>
      <c r="I57" s="37">
        <f t="shared" si="13"/>
        <v>-33918</v>
      </c>
      <c r="J57" s="37">
        <f t="shared" si="13"/>
        <v>-58929</v>
      </c>
      <c r="K57" s="37">
        <f t="shared" ref="K57:K90" si="14">SUM(B57:J57)</f>
        <v>-2578315.27</v>
      </c>
    </row>
    <row r="58" spans="1:11" ht="18.75" customHeight="1">
      <c r="A58" s="12" t="s">
        <v>85</v>
      </c>
      <c r="B58" s="37">
        <f>-ROUND(B9*$D$3,2)</f>
        <v>-156378</v>
      </c>
      <c r="C58" s="37">
        <f t="shared" ref="C58:J58" si="15">-ROUND(C9*$D$3,2)</f>
        <v>-210018</v>
      </c>
      <c r="D58" s="37">
        <f t="shared" si="15"/>
        <v>-191427</v>
      </c>
      <c r="E58" s="37">
        <f t="shared" si="15"/>
        <v>-134112</v>
      </c>
      <c r="F58" s="37">
        <f t="shared" si="15"/>
        <v>-169869</v>
      </c>
      <c r="G58" s="37">
        <f t="shared" si="15"/>
        <v>-197229</v>
      </c>
      <c r="H58" s="37">
        <f t="shared" si="15"/>
        <v>-183267</v>
      </c>
      <c r="I58" s="37">
        <f t="shared" si="15"/>
        <v>-33918</v>
      </c>
      <c r="J58" s="37">
        <f t="shared" si="15"/>
        <v>-58929</v>
      </c>
      <c r="K58" s="37">
        <f t="shared" si="14"/>
        <v>-1335147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-331563.15000000002</v>
      </c>
      <c r="C62" s="49">
        <v>-6877.76</v>
      </c>
      <c r="D62" s="49">
        <v>-77745.509999999995</v>
      </c>
      <c r="E62" s="49">
        <v>-307231.40999999997</v>
      </c>
      <c r="F62" s="49">
        <v>-300827.99</v>
      </c>
      <c r="G62" s="49">
        <v>-218922.45</v>
      </c>
      <c r="H62" s="20">
        <v>0</v>
      </c>
      <c r="I62" s="20">
        <v>0</v>
      </c>
      <c r="J62" s="20">
        <v>0</v>
      </c>
      <c r="K62" s="37">
        <f t="shared" si="14"/>
        <v>-1243168.27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>SUM(B65:B87)</f>
        <v>-14109.06</v>
      </c>
      <c r="C64" s="49">
        <f t="shared" ref="C64:J64" si="16">SUM(C65:C87)</f>
        <v>-20684.73</v>
      </c>
      <c r="D64" s="49">
        <f t="shared" si="16"/>
        <v>-20453.64</v>
      </c>
      <c r="E64" s="49">
        <f t="shared" si="16"/>
        <v>-15061.3</v>
      </c>
      <c r="F64" s="49">
        <f t="shared" si="16"/>
        <v>-19039.63</v>
      </c>
      <c r="G64" s="49">
        <f t="shared" si="16"/>
        <v>-28457.03</v>
      </c>
      <c r="H64" s="49">
        <f t="shared" si="16"/>
        <v>-13922.47</v>
      </c>
      <c r="I64" s="49">
        <f t="shared" si="16"/>
        <v>-46684.22</v>
      </c>
      <c r="J64" s="49">
        <f t="shared" si="16"/>
        <v>-10090.200000000001</v>
      </c>
      <c r="K64" s="37">
        <f t="shared" si="14"/>
        <v>-188502.28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4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98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99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101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122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123</v>
      </c>
      <c r="B89" s="25">
        <v>15467.2</v>
      </c>
      <c r="C89" s="25">
        <v>13438.03</v>
      </c>
      <c r="D89" s="25">
        <v>35360.5</v>
      </c>
      <c r="E89" s="25">
        <v>19402.77</v>
      </c>
      <c r="F89" s="25">
        <v>45653.41</v>
      </c>
      <c r="G89" s="25">
        <v>37436.269999999997</v>
      </c>
      <c r="H89" s="25">
        <v>13320.01</v>
      </c>
      <c r="I89" s="20">
        <v>0</v>
      </c>
      <c r="J89" s="20">
        <v>0</v>
      </c>
      <c r="K89" s="50">
        <f t="shared" si="14"/>
        <v>180078.19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933074.30999999982</v>
      </c>
      <c r="C91" s="25">
        <f t="shared" si="17"/>
        <v>1832899.6500000001</v>
      </c>
      <c r="D91" s="25">
        <f t="shared" si="17"/>
        <v>1971572.0899999999</v>
      </c>
      <c r="E91" s="25">
        <f t="shared" si="17"/>
        <v>873565.75</v>
      </c>
      <c r="F91" s="25">
        <f t="shared" si="17"/>
        <v>1518423.7900000003</v>
      </c>
      <c r="G91" s="25">
        <f t="shared" si="17"/>
        <v>2167877.8600000003</v>
      </c>
      <c r="H91" s="25">
        <f t="shared" si="17"/>
        <v>1152600.19</v>
      </c>
      <c r="I91" s="25">
        <f>+I92+I93</f>
        <v>417425.63</v>
      </c>
      <c r="J91" s="25">
        <f>+J92+J93</f>
        <v>667548.16000000003</v>
      </c>
      <c r="K91" s="50">
        <f>SUM(B91:J91)</f>
        <v>11534987.43</v>
      </c>
      <c r="L91" s="57"/>
    </row>
    <row r="92" spans="1:12" ht="18.75" customHeight="1">
      <c r="A92" s="16" t="s">
        <v>92</v>
      </c>
      <c r="B92" s="25">
        <f t="shared" ref="B92:H92" si="18">+B44+B57+B64+B88</f>
        <v>902776.21999999986</v>
      </c>
      <c r="C92" s="25">
        <f t="shared" si="18"/>
        <v>1799422.9500000002</v>
      </c>
      <c r="D92" s="25">
        <f t="shared" si="18"/>
        <v>1915890.3599999999</v>
      </c>
      <c r="E92" s="25">
        <f t="shared" si="18"/>
        <v>835261.03</v>
      </c>
      <c r="F92" s="25">
        <f t="shared" si="18"/>
        <v>1454821.7100000002</v>
      </c>
      <c r="G92" s="25">
        <f t="shared" si="18"/>
        <v>2105400.2600000002</v>
      </c>
      <c r="H92" s="25">
        <f t="shared" si="18"/>
        <v>1126021.23</v>
      </c>
      <c r="I92" s="25">
        <f>+I44+I57+I64+I88</f>
        <v>417425.63</v>
      </c>
      <c r="J92" s="25">
        <f>+J44+J57+J64+J88</f>
        <v>655945.78</v>
      </c>
      <c r="K92" s="50">
        <f>SUM(B92:J92)</f>
        <v>11212965.17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30298.09</v>
      </c>
      <c r="C93" s="25">
        <f t="shared" si="19"/>
        <v>33476.699999999997</v>
      </c>
      <c r="D93" s="25">
        <f t="shared" si="19"/>
        <v>55681.729999999996</v>
      </c>
      <c r="E93" s="25">
        <f t="shared" si="19"/>
        <v>38304.720000000001</v>
      </c>
      <c r="F93" s="25">
        <f t="shared" si="19"/>
        <v>63602.080000000002</v>
      </c>
      <c r="G93" s="25">
        <f t="shared" si="19"/>
        <v>62477.599999999999</v>
      </c>
      <c r="H93" s="25">
        <f t="shared" si="19"/>
        <v>26578.959999999999</v>
      </c>
      <c r="I93" s="20">
        <f>IF(+I52+I89+I94&lt;0,0,(I52+I89+I94))</f>
        <v>0</v>
      </c>
      <c r="J93" s="25">
        <f>IF(+J52+J89+J94&lt;0,0,(J52+J89+J94))</f>
        <v>11602.38</v>
      </c>
      <c r="K93" s="50">
        <f>SUM(B93:J93)</f>
        <v>322022.26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11534987.390000001</v>
      </c>
    </row>
    <row r="100" spans="1:11" ht="18.75" customHeight="1">
      <c r="A100" s="27" t="s">
        <v>80</v>
      </c>
      <c r="B100" s="28">
        <v>117008.56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117008.56</v>
      </c>
    </row>
    <row r="101" spans="1:11" ht="18.75" customHeight="1">
      <c r="A101" s="27" t="s">
        <v>81</v>
      </c>
      <c r="B101" s="28">
        <v>816065.75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816065.75</v>
      </c>
    </row>
    <row r="102" spans="1:11" ht="18.75" customHeight="1">
      <c r="A102" s="27" t="s">
        <v>82</v>
      </c>
      <c r="B102" s="42">
        <v>0</v>
      </c>
      <c r="C102" s="28">
        <f>+C91</f>
        <v>1832899.6500000001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1832899.6500000001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1971572.0899999999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1971572.0899999999</v>
      </c>
    </row>
    <row r="104" spans="1:11" ht="18.75" customHeight="1">
      <c r="A104" s="27" t="s">
        <v>102</v>
      </c>
      <c r="B104" s="42">
        <v>0</v>
      </c>
      <c r="C104" s="42">
        <v>0</v>
      </c>
      <c r="D104" s="42">
        <v>0</v>
      </c>
      <c r="E104" s="28">
        <f>+E91</f>
        <v>873565.75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873565.75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42">
        <v>0</v>
      </c>
      <c r="F105" s="28">
        <v>214217.06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214217.06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297566.34000000003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297566.34000000003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449364.28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449364.28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557276.11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557276.11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654534.12</v>
      </c>
      <c r="H109" s="42">
        <v>0</v>
      </c>
      <c r="I109" s="42">
        <v>0</v>
      </c>
      <c r="J109" s="42">
        <v>0</v>
      </c>
      <c r="K109" s="43">
        <f t="shared" si="20"/>
        <v>654534.12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57692.02</v>
      </c>
      <c r="H110" s="42">
        <v>0</v>
      </c>
      <c r="I110" s="42">
        <v>0</v>
      </c>
      <c r="J110" s="42">
        <v>0</v>
      </c>
      <c r="K110" s="43">
        <f t="shared" si="20"/>
        <v>57692.02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370405.8</v>
      </c>
      <c r="H111" s="42">
        <v>0</v>
      </c>
      <c r="I111" s="42">
        <v>0</v>
      </c>
      <c r="J111" s="42">
        <v>0</v>
      </c>
      <c r="K111" s="43">
        <f t="shared" si="20"/>
        <v>370405.8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318239.99</v>
      </c>
      <c r="H112" s="42">
        <v>0</v>
      </c>
      <c r="I112" s="42">
        <v>0</v>
      </c>
      <c r="J112" s="42">
        <v>0</v>
      </c>
      <c r="K112" s="43">
        <f t="shared" si="20"/>
        <v>318239.99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767005.91</v>
      </c>
      <c r="H113" s="42">
        <v>0</v>
      </c>
      <c r="I113" s="42">
        <v>0</v>
      </c>
      <c r="J113" s="42">
        <v>0</v>
      </c>
      <c r="K113" s="43">
        <f t="shared" si="20"/>
        <v>767005.91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417463.3</v>
      </c>
      <c r="I114" s="42">
        <v>0</v>
      </c>
      <c r="J114" s="42">
        <v>0</v>
      </c>
      <c r="K114" s="43">
        <f t="shared" si="20"/>
        <v>417463.3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735136.87</v>
      </c>
      <c r="I115" s="42">
        <v>0</v>
      </c>
      <c r="J115" s="42">
        <v>0</v>
      </c>
      <c r="K115" s="43">
        <f t="shared" si="20"/>
        <v>735136.87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417425.63</v>
      </c>
      <c r="J116" s="42">
        <v>0</v>
      </c>
      <c r="K116" s="43">
        <f t="shared" si="20"/>
        <v>417425.63</v>
      </c>
    </row>
    <row r="117" spans="1:11" ht="18.75" customHeight="1">
      <c r="A117" s="29" t="s">
        <v>115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667548.16000000003</v>
      </c>
      <c r="K117" s="46">
        <f t="shared" si="20"/>
        <v>667548.16000000003</v>
      </c>
    </row>
    <row r="118" spans="1:11" ht="18.75" customHeight="1">
      <c r="A118" s="41" t="s">
        <v>120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/>
    </row>
    <row r="119" spans="1:11" ht="18.75" customHeight="1">
      <c r="A119" s="41" t="s">
        <v>121</v>
      </c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2013-12-09T19:05:00Z</dcterms:modified>
</cp:coreProperties>
</file>