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95" windowHeight="7935"/>
  </bookViews>
  <sheets>
    <sheet name="Saldo_Nov13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M14" i="1"/>
  <c r="N14"/>
  <c r="M12"/>
  <c r="N12"/>
  <c r="M13"/>
  <c r="N13"/>
  <c r="K13"/>
  <c r="J13"/>
  <c r="I13"/>
  <c r="H13"/>
  <c r="G13"/>
  <c r="F13"/>
  <c r="E13"/>
  <c r="D13"/>
  <c r="C13"/>
  <c r="K12"/>
  <c r="J12"/>
  <c r="I12"/>
  <c r="H12"/>
  <c r="G12"/>
  <c r="F12"/>
  <c r="E12"/>
  <c r="D12"/>
  <c r="C12"/>
  <c r="L11"/>
  <c r="L10"/>
  <c r="L9"/>
  <c r="L8"/>
  <c r="L6"/>
  <c r="L5"/>
  <c r="L4"/>
  <c r="L3"/>
  <c r="L2"/>
  <c r="L12" s="1"/>
  <c r="L13" l="1"/>
  <c r="L14" s="1"/>
</calcChain>
</file>

<file path=xl/sharedStrings.xml><?xml version="1.0" encoding="utf-8"?>
<sst xmlns="http://schemas.openxmlformats.org/spreadsheetml/2006/main" count="31" uniqueCount="24">
  <si>
    <t>Tipo</t>
  </si>
  <si>
    <t>Descrição</t>
  </si>
  <si>
    <t>ESTUDANTE</t>
  </si>
  <si>
    <t>Cartões</t>
  </si>
  <si>
    <t>Saldo</t>
  </si>
  <si>
    <t>VALE TRANSPORTE / COMUM</t>
  </si>
  <si>
    <t>Saldo (Comum)</t>
  </si>
  <si>
    <t>Saldo (VT)</t>
  </si>
  <si>
    <t>VALE TRANSPORTE</t>
  </si>
  <si>
    <t>FIDELIDADE</t>
  </si>
  <si>
    <t>LAZER</t>
  </si>
  <si>
    <t>SALDO EM PODER DO PÚBLICO</t>
  </si>
  <si>
    <t>PARTICIPAÇÃO</t>
  </si>
  <si>
    <t xml:space="preserve"> SPTRANS</t>
  </si>
  <si>
    <t xml:space="preserve"> METRÔ</t>
  </si>
  <si>
    <t xml:space="preserve"> CPTM</t>
  </si>
  <si>
    <t xml:space="preserve"> VIAQUATRO</t>
  </si>
  <si>
    <t>QUANTIDADE TOTAL DE CARTÕES VÁLIDOS</t>
  </si>
  <si>
    <t>Observações:</t>
  </si>
  <si>
    <t>01) Os cartões do tipo Estudante ou VT (Vale-Transportes) possuem também uma carteira de crédito tipo Comum.</t>
  </si>
  <si>
    <t>02) Carga Pendente são créditos adquiridos sem que a carga tenha sido realizada. A carga se realiza quando o usuário encosta o cartão em um equipamento de recarga.</t>
  </si>
  <si>
    <t xml:space="preserve">03) Cartões Válidos são todos aqueles que se encontram em poder dos usuários, com ou sem crédito; sem registro de perda, roubo, extravio ou dano; ou, data de validade expirada. </t>
  </si>
  <si>
    <t>04) A participação foi estimada com base na média histórica de uso dos créditos de Bilhete Único nos diferentes meios de transporte de São Paulo (SPTRANS, METRÔ, CPTM e VIAQUATRO).</t>
  </si>
  <si>
    <r>
      <t>Carga Pendente</t>
    </r>
    <r>
      <rPr>
        <sz val="8"/>
        <color indexed="8"/>
        <rFont val="Calibri"/>
        <family val="2"/>
      </rPr>
      <t/>
    </r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</si>
</sst>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-416]dd\-mmm\-yy;@"/>
    <numFmt numFmtId="167" formatCode="_-* #,##0_-;\-* #,##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166" fontId="2" fillId="0" borderId="0" xfId="0" applyNumberFormat="1" applyFont="1" applyFill="1" applyAlignment="1">
      <alignment horizontal="center" vertical="center"/>
    </xf>
    <xf numFmtId="167" fontId="3" fillId="0" borderId="0" xfId="1" applyNumberFormat="1" applyFont="1" applyFill="1" applyAlignment="1">
      <alignment vertical="center"/>
    </xf>
    <xf numFmtId="44" fontId="3" fillId="0" borderId="0" xfId="2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7" fontId="2" fillId="2" borderId="1" xfId="1" applyNumberFormat="1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left" indent="1"/>
    </xf>
    <xf numFmtId="167" fontId="3" fillId="0" borderId="0" xfId="1" applyNumberFormat="1" applyFont="1" applyFill="1" applyBorder="1" applyAlignment="1">
      <alignment vertical="center"/>
    </xf>
    <xf numFmtId="44" fontId="3" fillId="0" borderId="2" xfId="2" applyNumberFormat="1" applyFont="1" applyFill="1" applyBorder="1" applyAlignment="1">
      <alignment vertical="center"/>
    </xf>
    <xf numFmtId="167" fontId="3" fillId="0" borderId="3" xfId="1" applyNumberFormat="1" applyFont="1" applyFill="1" applyBorder="1" applyAlignment="1">
      <alignment vertical="center"/>
    </xf>
    <xf numFmtId="44" fontId="3" fillId="0" borderId="0" xfId="2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44" fontId="3" fillId="0" borderId="1" xfId="2" applyNumberFormat="1" applyFont="1" applyFill="1" applyBorder="1" applyAlignment="1">
      <alignment vertical="center"/>
    </xf>
    <xf numFmtId="167" fontId="3" fillId="2" borderId="3" xfId="1" applyNumberFormat="1" applyFont="1" applyFill="1" applyBorder="1" applyAlignment="1">
      <alignment vertical="center"/>
    </xf>
    <xf numFmtId="167" fontId="3" fillId="2" borderId="3" xfId="0" applyNumberFormat="1" applyFont="1" applyFill="1" applyBorder="1" applyAlignment="1">
      <alignment vertical="center"/>
    </xf>
    <xf numFmtId="44" fontId="2" fillId="2" borderId="2" xfId="2" applyNumberFormat="1" applyFont="1" applyFill="1" applyBorder="1" applyAlignment="1">
      <alignment vertical="center"/>
    </xf>
    <xf numFmtId="44" fontId="2" fillId="2" borderId="2" xfId="0" applyNumberFormat="1" applyFont="1" applyFill="1" applyBorder="1" applyAlignment="1">
      <alignment vertical="center"/>
    </xf>
    <xf numFmtId="44" fontId="3" fillId="0" borderId="3" xfId="2" applyNumberFormat="1" applyFont="1" applyFill="1" applyBorder="1" applyAlignment="1">
      <alignment horizontal="center" vertical="center" wrapText="1"/>
    </xf>
    <xf numFmtId="44" fontId="3" fillId="0" borderId="0" xfId="2" applyNumberFormat="1" applyFont="1" applyFill="1" applyAlignment="1">
      <alignment horizontal="center" vertical="center" wrapText="1"/>
    </xf>
    <xf numFmtId="44" fontId="3" fillId="0" borderId="2" xfId="2" applyNumberFormat="1" applyFont="1" applyFill="1" applyBorder="1" applyAlignment="1">
      <alignment horizontal="center" vertical="center" wrapText="1"/>
    </xf>
    <xf numFmtId="167" fontId="3" fillId="0" borderId="0" xfId="1" applyNumberFormat="1" applyFont="1" applyFill="1" applyBorder="1" applyAlignment="1">
      <alignment horizontal="center" vertical="center"/>
    </xf>
    <xf numFmtId="167" fontId="3" fillId="0" borderId="2" xfId="1" applyNumberFormat="1" applyFont="1" applyFill="1" applyBorder="1" applyAlignment="1">
      <alignment horizontal="center" vertical="center"/>
    </xf>
    <xf numFmtId="167" fontId="3" fillId="0" borderId="3" xfId="1" applyNumberFormat="1" applyFont="1" applyFill="1" applyBorder="1" applyAlignment="1">
      <alignment horizontal="center" vertical="center"/>
    </xf>
    <xf numFmtId="167" fontId="2" fillId="2" borderId="3" xfId="1" applyNumberFormat="1" applyFont="1" applyFill="1" applyBorder="1" applyAlignment="1">
      <alignment horizontal="center" vertical="center"/>
    </xf>
    <xf numFmtId="167" fontId="2" fillId="2" borderId="2" xfId="1" applyNumberFormat="1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238795/AppData/Local/Microsoft/Windows/Temporary%20Internet%20Files/Content.Outlook/NM31EYFO/Dados%202013/Dados%20setembro-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7">
          <cell r="C7">
            <v>3129933</v>
          </cell>
        </row>
      </sheetData>
      <sheetData sheetId="1">
        <row r="7">
          <cell r="C7">
            <v>3129253</v>
          </cell>
        </row>
      </sheetData>
      <sheetData sheetId="2">
        <row r="7">
          <cell r="C7">
            <v>3131224</v>
          </cell>
        </row>
      </sheetData>
      <sheetData sheetId="3">
        <row r="7">
          <cell r="C7">
            <v>3133380</v>
          </cell>
        </row>
      </sheetData>
      <sheetData sheetId="4">
        <row r="7">
          <cell r="C7">
            <v>3134718</v>
          </cell>
        </row>
      </sheetData>
      <sheetData sheetId="5">
        <row r="7">
          <cell r="C7">
            <v>3135100</v>
          </cell>
        </row>
      </sheetData>
      <sheetData sheetId="6">
        <row r="7">
          <cell r="C7">
            <v>3137198</v>
          </cell>
        </row>
      </sheetData>
      <sheetData sheetId="7">
        <row r="7">
          <cell r="C7">
            <v>3138331</v>
          </cell>
        </row>
      </sheetData>
      <sheetData sheetId="8">
        <row r="7">
          <cell r="C7">
            <v>3136543</v>
          </cell>
        </row>
      </sheetData>
      <sheetData sheetId="9">
        <row r="7">
          <cell r="C7">
            <v>3138857</v>
          </cell>
        </row>
      </sheetData>
      <sheetData sheetId="10">
        <row r="7">
          <cell r="C7">
            <v>3141285</v>
          </cell>
        </row>
      </sheetData>
      <sheetData sheetId="11">
        <row r="7">
          <cell r="C7">
            <v>3143478</v>
          </cell>
        </row>
      </sheetData>
      <sheetData sheetId="12">
        <row r="7">
          <cell r="C7">
            <v>3145147</v>
          </cell>
        </row>
      </sheetData>
      <sheetData sheetId="13">
        <row r="7">
          <cell r="C7">
            <v>3145147</v>
          </cell>
        </row>
      </sheetData>
      <sheetData sheetId="14">
        <row r="7">
          <cell r="C7">
            <v>3145147</v>
          </cell>
        </row>
      </sheetData>
      <sheetData sheetId="15">
        <row r="7">
          <cell r="C7">
            <v>3145006</v>
          </cell>
        </row>
      </sheetData>
      <sheetData sheetId="16">
        <row r="7">
          <cell r="C7">
            <v>3145906</v>
          </cell>
        </row>
      </sheetData>
      <sheetData sheetId="17">
        <row r="7">
          <cell r="C7">
            <v>3149813</v>
          </cell>
        </row>
      </sheetData>
      <sheetData sheetId="18">
        <row r="7">
          <cell r="C7">
            <v>3151385</v>
          </cell>
        </row>
      </sheetData>
      <sheetData sheetId="19">
        <row r="7">
          <cell r="C7">
            <v>3152689</v>
          </cell>
        </row>
      </sheetData>
      <sheetData sheetId="20">
        <row r="7">
          <cell r="C7">
            <v>3153511</v>
          </cell>
        </row>
      </sheetData>
      <sheetData sheetId="21">
        <row r="7">
          <cell r="C7">
            <v>3154238</v>
          </cell>
        </row>
      </sheetData>
      <sheetData sheetId="22">
        <row r="7">
          <cell r="C7">
            <v>3154552</v>
          </cell>
        </row>
      </sheetData>
      <sheetData sheetId="23">
        <row r="7">
          <cell r="C7">
            <v>3156372</v>
          </cell>
        </row>
      </sheetData>
      <sheetData sheetId="24">
        <row r="7">
          <cell r="C7">
            <v>3158250</v>
          </cell>
        </row>
      </sheetData>
      <sheetData sheetId="25">
        <row r="7">
          <cell r="C7">
            <v>3159132</v>
          </cell>
        </row>
      </sheetData>
      <sheetData sheetId="26">
        <row r="7">
          <cell r="C7">
            <v>3160032</v>
          </cell>
        </row>
      </sheetData>
      <sheetData sheetId="27">
        <row r="7">
          <cell r="C7">
            <v>3160430</v>
          </cell>
        </row>
      </sheetData>
      <sheetData sheetId="28">
        <row r="7">
          <cell r="C7">
            <v>3160780</v>
          </cell>
        </row>
      </sheetData>
      <sheetData sheetId="29">
        <row r="7">
          <cell r="C7">
            <v>3160903</v>
          </cell>
          <cell r="D7">
            <v>21429694.289999999</v>
          </cell>
        </row>
        <row r="10">
          <cell r="C10">
            <v>1</v>
          </cell>
          <cell r="D10">
            <v>160.86000000000001</v>
          </cell>
        </row>
        <row r="11">
          <cell r="C11">
            <v>7</v>
          </cell>
          <cell r="D11">
            <v>43.050000000000004</v>
          </cell>
        </row>
        <row r="15">
          <cell r="C15">
            <v>170383</v>
          </cell>
          <cell r="E15">
            <v>6444668.75</v>
          </cell>
        </row>
        <row r="16">
          <cell r="C16">
            <v>6105</v>
          </cell>
          <cell r="E16">
            <v>86856.74</v>
          </cell>
        </row>
        <row r="18">
          <cell r="C18">
            <v>23057047</v>
          </cell>
          <cell r="D18">
            <v>322569925.42000002</v>
          </cell>
          <cell r="E18">
            <v>229469277.50999999</v>
          </cell>
        </row>
      </sheetData>
      <sheetData sheetId="3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.95" customHeight="1"/>
  <cols>
    <col min="1" max="1" width="25.7109375" style="7" customWidth="1"/>
    <col min="2" max="2" width="15.7109375" style="7" customWidth="1"/>
    <col min="3" max="14" width="19.7109375" style="7" customWidth="1"/>
    <col min="15" max="16384" width="9.140625" style="7"/>
  </cols>
  <sheetData>
    <row r="1" spans="1:14" s="1" customFormat="1" ht="24.95" customHeight="1">
      <c r="A1" s="1" t="s">
        <v>0</v>
      </c>
      <c r="B1" s="1" t="s">
        <v>1</v>
      </c>
      <c r="C1" s="1">
        <v>41274</v>
      </c>
      <c r="D1" s="1">
        <v>41305</v>
      </c>
      <c r="E1" s="1">
        <v>41333</v>
      </c>
      <c r="F1" s="1">
        <v>41364</v>
      </c>
      <c r="G1" s="1">
        <v>41394</v>
      </c>
      <c r="H1" s="1">
        <v>41425</v>
      </c>
      <c r="I1" s="1">
        <v>41455</v>
      </c>
      <c r="J1" s="1">
        <v>41486</v>
      </c>
      <c r="K1" s="1">
        <v>41517</v>
      </c>
      <c r="L1" s="1">
        <v>41547</v>
      </c>
      <c r="M1" s="1">
        <v>41578</v>
      </c>
      <c r="N1" s="1">
        <v>41608</v>
      </c>
    </row>
    <row r="2" spans="1:14" s="2" customFormat="1" ht="15.95" customHeight="1">
      <c r="A2" s="22" t="s">
        <v>2</v>
      </c>
      <c r="B2" s="9" t="s">
        <v>3</v>
      </c>
      <c r="C2" s="9">
        <v>2831686</v>
      </c>
      <c r="D2" s="9">
        <v>2819496</v>
      </c>
      <c r="E2" s="9">
        <v>2879382</v>
      </c>
      <c r="F2" s="9">
        <v>2969544</v>
      </c>
      <c r="G2" s="9">
        <v>3045400</v>
      </c>
      <c r="H2" s="9">
        <v>3079525</v>
      </c>
      <c r="I2" s="9">
        <v>3100575</v>
      </c>
      <c r="J2" s="9">
        <v>3101130</v>
      </c>
      <c r="K2" s="9">
        <v>3129427</v>
      </c>
      <c r="L2" s="9">
        <f>'[1]30'!$C$7+'[1]30'!$C$10+'[1]30'!$C$11</f>
        <v>3160911</v>
      </c>
      <c r="M2" s="9">
        <v>3181464</v>
      </c>
      <c r="N2" s="9">
        <v>3191418</v>
      </c>
    </row>
    <row r="3" spans="1:14" s="3" customFormat="1" ht="15.95" customHeight="1">
      <c r="A3" s="23"/>
      <c r="B3" s="10" t="s">
        <v>4</v>
      </c>
      <c r="C3" s="10">
        <v>20161307.09</v>
      </c>
      <c r="D3" s="10">
        <v>13976096.779999999</v>
      </c>
      <c r="E3" s="10">
        <v>19112195.199999999</v>
      </c>
      <c r="F3" s="10">
        <v>26619661.689999998</v>
      </c>
      <c r="G3" s="10">
        <v>22126601.27</v>
      </c>
      <c r="H3" s="10">
        <v>26775331.109999999</v>
      </c>
      <c r="I3" s="10">
        <v>26658376.509999998</v>
      </c>
      <c r="J3" s="10">
        <v>20023983.09</v>
      </c>
      <c r="K3" s="10">
        <v>23178782.5</v>
      </c>
      <c r="L3" s="10">
        <f>'[1]30'!$D$7+'[1]30'!$D$10+'[1]30'!$D$11</f>
        <v>21429898.199999999</v>
      </c>
      <c r="M3" s="10">
        <v>23307994.870000001</v>
      </c>
      <c r="N3" s="10">
        <v>23764708.93</v>
      </c>
    </row>
    <row r="4" spans="1:14" s="2" customFormat="1" ht="15.95" customHeight="1">
      <c r="A4" s="24" t="s">
        <v>5</v>
      </c>
      <c r="B4" s="11" t="s">
        <v>3</v>
      </c>
      <c r="C4" s="11">
        <v>18145535</v>
      </c>
      <c r="D4" s="11">
        <v>18333253</v>
      </c>
      <c r="E4" s="11">
        <v>18493891</v>
      </c>
      <c r="F4" s="11">
        <v>18676156</v>
      </c>
      <c r="G4" s="11">
        <v>18867404</v>
      </c>
      <c r="H4" s="11">
        <v>19027986</v>
      </c>
      <c r="I4" s="11">
        <v>19242341</v>
      </c>
      <c r="J4" s="11">
        <v>19403767</v>
      </c>
      <c r="K4" s="11">
        <v>19579549</v>
      </c>
      <c r="L4" s="11">
        <f>'[1]30'!$C$18-'[1]30'!$C$16-'[1]30'!$C$15-'[1]30'!$C$11-'[1]30'!$C$10-'[1]30'!$C$7</f>
        <v>19719648</v>
      </c>
      <c r="M4" s="11">
        <v>19887538</v>
      </c>
      <c r="N4" s="11">
        <v>20051583</v>
      </c>
    </row>
    <row r="5" spans="1:14" s="3" customFormat="1" ht="15.95" customHeight="1">
      <c r="A5" s="22"/>
      <c r="B5" s="12" t="s">
        <v>6</v>
      </c>
      <c r="C5" s="12">
        <v>195894264.19999999</v>
      </c>
      <c r="D5" s="12">
        <v>201259137.22</v>
      </c>
      <c r="E5" s="12">
        <v>211837115.69999999</v>
      </c>
      <c r="F5" s="12">
        <v>248486405.08000001</v>
      </c>
      <c r="G5" s="12">
        <v>226677134.53999999</v>
      </c>
      <c r="H5" s="12">
        <v>245152499.84999999</v>
      </c>
      <c r="I5" s="12">
        <v>235528235.99000001</v>
      </c>
      <c r="J5" s="12">
        <v>229451649.05000001</v>
      </c>
      <c r="K5" s="12">
        <v>236055194.30000001</v>
      </c>
      <c r="L5" s="12">
        <f>'[1]30'!$E$18-'[1]30'!$E$16-'[1]30'!$E$15</f>
        <v>222937752.01999998</v>
      </c>
      <c r="M5" s="12">
        <v>232078927.18000001</v>
      </c>
      <c r="N5" s="12">
        <v>227261198.56999999</v>
      </c>
    </row>
    <row r="6" spans="1:14" s="3" customFormat="1" ht="15.95" customHeight="1">
      <c r="A6" s="23"/>
      <c r="B6" s="10" t="s">
        <v>7</v>
      </c>
      <c r="C6" s="10">
        <v>261690562.04999998</v>
      </c>
      <c r="D6" s="10">
        <v>272986922.82999998</v>
      </c>
      <c r="E6" s="10">
        <v>271601829.38</v>
      </c>
      <c r="F6" s="10">
        <v>324306023.42000002</v>
      </c>
      <c r="G6" s="10">
        <v>280850698.29000002</v>
      </c>
      <c r="H6" s="10">
        <v>312138518.74000001</v>
      </c>
      <c r="I6" s="10">
        <v>310370609.11000001</v>
      </c>
      <c r="J6" s="10">
        <v>310964853.72999996</v>
      </c>
      <c r="K6" s="10">
        <v>322442429.88</v>
      </c>
      <c r="L6" s="10">
        <f>'[1]30'!$D$18-'[1]30'!$D$7-'[1]30'!$D$11-'[1]30'!$D$10</f>
        <v>301140027.21999997</v>
      </c>
      <c r="M6" s="10">
        <v>299090588.13</v>
      </c>
      <c r="N6" s="10">
        <v>304218521.84999996</v>
      </c>
    </row>
    <row r="7" spans="1:14" s="3" customFormat="1" ht="15.95" customHeight="1">
      <c r="A7" s="13" t="s">
        <v>8</v>
      </c>
      <c r="B7" s="14" t="s">
        <v>23</v>
      </c>
      <c r="C7" s="14">
        <v>442598285.19999999</v>
      </c>
      <c r="D7" s="14">
        <v>436524412.07999998</v>
      </c>
      <c r="E7" s="14">
        <v>462299162.36000001</v>
      </c>
      <c r="F7" s="14">
        <v>482998656.52999997</v>
      </c>
      <c r="G7" s="14">
        <v>479285620.60000002</v>
      </c>
      <c r="H7" s="14">
        <v>488258481.79000002</v>
      </c>
      <c r="I7" s="14">
        <v>500706519.48000002</v>
      </c>
      <c r="J7" s="14">
        <v>502564258.89999998</v>
      </c>
      <c r="K7" s="14">
        <v>502598291.27999997</v>
      </c>
      <c r="L7" s="14">
        <v>507439887.19999999</v>
      </c>
      <c r="M7" s="14">
        <v>499546649.26999998</v>
      </c>
      <c r="N7" s="14">
        <v>516087636.29000002</v>
      </c>
    </row>
    <row r="8" spans="1:14" s="2" customFormat="1" ht="15.95" customHeight="1">
      <c r="A8" s="24" t="s">
        <v>9</v>
      </c>
      <c r="B8" s="11" t="s">
        <v>3</v>
      </c>
      <c r="C8" s="11">
        <v>150436</v>
      </c>
      <c r="D8" s="11">
        <v>153168</v>
      </c>
      <c r="E8" s="11">
        <v>154964</v>
      </c>
      <c r="F8" s="11">
        <v>158915</v>
      </c>
      <c r="G8" s="11">
        <v>161670</v>
      </c>
      <c r="H8" s="11">
        <v>163399</v>
      </c>
      <c r="I8" s="11">
        <v>166274</v>
      </c>
      <c r="J8" s="11">
        <v>167218</v>
      </c>
      <c r="K8" s="11">
        <v>169921</v>
      </c>
      <c r="L8" s="11">
        <f>'[1]30'!$C$15</f>
        <v>170383</v>
      </c>
      <c r="M8" s="11">
        <v>172292</v>
      </c>
      <c r="N8" s="11">
        <v>172529</v>
      </c>
    </row>
    <row r="9" spans="1:14" s="3" customFormat="1" ht="15.95" customHeight="1">
      <c r="A9" s="23"/>
      <c r="B9" s="10" t="s">
        <v>4</v>
      </c>
      <c r="C9" s="10">
        <v>5671645.21</v>
      </c>
      <c r="D9" s="10">
        <v>5866348.6799999997</v>
      </c>
      <c r="E9" s="10">
        <v>6094275.2300000004</v>
      </c>
      <c r="F9" s="10">
        <v>7381172.04</v>
      </c>
      <c r="G9" s="10">
        <v>6466484.3300000001</v>
      </c>
      <c r="H9" s="10">
        <v>7810875.2000000002</v>
      </c>
      <c r="I9" s="10">
        <v>7562405.79</v>
      </c>
      <c r="J9" s="10">
        <v>6695309.2300000004</v>
      </c>
      <c r="K9" s="10">
        <v>6873472.8700000001</v>
      </c>
      <c r="L9" s="10">
        <f>'[1]30'!$E$15</f>
        <v>6444668.75</v>
      </c>
      <c r="M9" s="10">
        <v>6677003.2000000002</v>
      </c>
      <c r="N9" s="10">
        <v>6433654.6100000003</v>
      </c>
    </row>
    <row r="10" spans="1:14" s="2" customFormat="1" ht="15.95" customHeight="1">
      <c r="A10" s="24" t="s">
        <v>10</v>
      </c>
      <c r="B10" s="11" t="s">
        <v>3</v>
      </c>
      <c r="C10" s="11">
        <v>5974</v>
      </c>
      <c r="D10" s="11">
        <v>6010</v>
      </c>
      <c r="E10" s="11">
        <v>6013</v>
      </c>
      <c r="F10" s="11">
        <v>6029</v>
      </c>
      <c r="G10" s="11">
        <v>6041</v>
      </c>
      <c r="H10" s="11">
        <v>6056</v>
      </c>
      <c r="I10" s="11">
        <v>6084</v>
      </c>
      <c r="J10" s="11">
        <v>6082</v>
      </c>
      <c r="K10" s="11">
        <v>6095</v>
      </c>
      <c r="L10" s="11">
        <f>'[1]30'!$C$16</f>
        <v>6105</v>
      </c>
      <c r="M10" s="11">
        <v>6105</v>
      </c>
      <c r="N10" s="11">
        <v>6115</v>
      </c>
    </row>
    <row r="11" spans="1:14" s="3" customFormat="1" ht="15.95" customHeight="1">
      <c r="A11" s="23"/>
      <c r="B11" s="10" t="s">
        <v>4</v>
      </c>
      <c r="C11" s="10">
        <v>82272.63</v>
      </c>
      <c r="D11" s="10">
        <v>83322.73</v>
      </c>
      <c r="E11" s="10">
        <v>82959.83</v>
      </c>
      <c r="F11" s="10">
        <v>84383.63</v>
      </c>
      <c r="G11" s="10">
        <v>84153.430000000008</v>
      </c>
      <c r="H11" s="10">
        <v>88642.83</v>
      </c>
      <c r="I11" s="10">
        <v>90566.34</v>
      </c>
      <c r="J11" s="10">
        <v>88713.540000000008</v>
      </c>
      <c r="K11" s="10">
        <v>87812.44</v>
      </c>
      <c r="L11" s="10">
        <f>'[1]30'!$E$16</f>
        <v>86856.74</v>
      </c>
      <c r="M11" s="10">
        <v>86196.94</v>
      </c>
      <c r="N11" s="10">
        <v>85345.94</v>
      </c>
    </row>
    <row r="12" spans="1:14" s="4" customFormat="1" ht="15.95" customHeight="1">
      <c r="A12" s="25" t="s">
        <v>11</v>
      </c>
      <c r="B12" s="15" t="s">
        <v>3</v>
      </c>
      <c r="C12" s="16">
        <f t="shared" ref="C12:L12" si="0">C2+C4+C8+C10</f>
        <v>21133631</v>
      </c>
      <c r="D12" s="16">
        <f t="shared" si="0"/>
        <v>21311927</v>
      </c>
      <c r="E12" s="16">
        <f t="shared" si="0"/>
        <v>21534250</v>
      </c>
      <c r="F12" s="16">
        <f t="shared" si="0"/>
        <v>21810644</v>
      </c>
      <c r="G12" s="16">
        <f t="shared" si="0"/>
        <v>22080515</v>
      </c>
      <c r="H12" s="16">
        <f t="shared" si="0"/>
        <v>22276966</v>
      </c>
      <c r="I12" s="16">
        <f t="shared" si="0"/>
        <v>22515274</v>
      </c>
      <c r="J12" s="16">
        <f t="shared" si="0"/>
        <v>22678197</v>
      </c>
      <c r="K12" s="16">
        <f t="shared" si="0"/>
        <v>22884992</v>
      </c>
      <c r="L12" s="16">
        <f t="shared" si="0"/>
        <v>23057047</v>
      </c>
      <c r="M12" s="16">
        <f t="shared" ref="M12:N12" si="1">M2+M4+M8+M10</f>
        <v>23247399</v>
      </c>
      <c r="N12" s="16">
        <f t="shared" si="1"/>
        <v>23421645</v>
      </c>
    </row>
    <row r="13" spans="1:14" s="5" customFormat="1" ht="15.95" customHeight="1">
      <c r="A13" s="26"/>
      <c r="B13" s="17" t="s">
        <v>4</v>
      </c>
      <c r="C13" s="18">
        <f t="shared" ref="C13:K13" si="2">C3+C5+C6+C7+C9+C11</f>
        <v>926098336.38</v>
      </c>
      <c r="D13" s="18">
        <f t="shared" si="2"/>
        <v>930696240.31999993</v>
      </c>
      <c r="E13" s="18">
        <f t="shared" si="2"/>
        <v>971027537.70000005</v>
      </c>
      <c r="F13" s="18">
        <f t="shared" si="2"/>
        <v>1089876302.3900001</v>
      </c>
      <c r="G13" s="18">
        <f t="shared" si="2"/>
        <v>1015490692.46</v>
      </c>
      <c r="H13" s="18">
        <f t="shared" si="2"/>
        <v>1080224349.52</v>
      </c>
      <c r="I13" s="18">
        <f t="shared" si="2"/>
        <v>1080916713.22</v>
      </c>
      <c r="J13" s="18">
        <f t="shared" si="2"/>
        <v>1069788767.54</v>
      </c>
      <c r="K13" s="18">
        <f t="shared" si="2"/>
        <v>1091235983.27</v>
      </c>
      <c r="L13" s="18">
        <f>L11+L9+L7+L6+L5+L3</f>
        <v>1059479090.13</v>
      </c>
      <c r="M13" s="18">
        <f t="shared" ref="M13:N13" si="3">M11+M9+M7+M6+M5+M3</f>
        <v>1060787359.59</v>
      </c>
      <c r="N13" s="18">
        <f t="shared" si="3"/>
        <v>1077851066.1900001</v>
      </c>
    </row>
    <row r="14" spans="1:14" s="3" customFormat="1" ht="15.95" customHeight="1">
      <c r="A14" s="19" t="s">
        <v>12</v>
      </c>
      <c r="B14" s="3" t="s">
        <v>13</v>
      </c>
      <c r="C14" s="3">
        <v>598653860.54999983</v>
      </c>
      <c r="D14" s="3">
        <v>603139621.81999993</v>
      </c>
      <c r="E14" s="3">
        <v>622099982.82999992</v>
      </c>
      <c r="F14" s="3">
        <v>748285367.55999994</v>
      </c>
      <c r="G14" s="3">
        <v>655530197.48000002</v>
      </c>
      <c r="H14" s="3">
        <v>722159015.98000026</v>
      </c>
      <c r="I14" s="3">
        <v>715985010.06999993</v>
      </c>
      <c r="J14" s="3">
        <v>701579360</v>
      </c>
      <c r="K14" s="3">
        <v>709191693.17999995</v>
      </c>
      <c r="L14" s="3">
        <f>L13-L15-L16-L17</f>
        <v>679460925.36000013</v>
      </c>
      <c r="M14" s="3">
        <f t="shared" ref="M14:N14" si="4">M13-M15-M16-M17</f>
        <v>673766297.46999991</v>
      </c>
      <c r="N14" s="3">
        <f t="shared" si="4"/>
        <v>682964023.48000014</v>
      </c>
    </row>
    <row r="15" spans="1:14" s="3" customFormat="1" ht="15.95" customHeight="1">
      <c r="A15" s="20"/>
      <c r="B15" s="3" t="s">
        <v>14</v>
      </c>
      <c r="C15" s="3">
        <v>186189526.34</v>
      </c>
      <c r="D15" s="3">
        <v>184566202.03</v>
      </c>
      <c r="E15" s="3">
        <v>197296462.09999999</v>
      </c>
      <c r="F15" s="3">
        <v>194729392.06999999</v>
      </c>
      <c r="G15" s="3">
        <v>205869191.19999999</v>
      </c>
      <c r="H15" s="3">
        <v>206278339.53</v>
      </c>
      <c r="I15" s="3">
        <v>210980228.59999999</v>
      </c>
      <c r="J15" s="3">
        <v>213061326.13</v>
      </c>
      <c r="K15" s="3">
        <v>216217881.36000001</v>
      </c>
      <c r="L15" s="3">
        <v>216978848.44999999</v>
      </c>
      <c r="M15" s="3">
        <v>222173328.59</v>
      </c>
      <c r="N15" s="3">
        <v>225173253.38</v>
      </c>
    </row>
    <row r="16" spans="1:14" s="3" customFormat="1" ht="15.95" customHeight="1">
      <c r="A16" s="20"/>
      <c r="B16" s="3" t="s">
        <v>15</v>
      </c>
      <c r="C16" s="3">
        <v>129470584.29000001</v>
      </c>
      <c r="D16" s="3">
        <v>131215060.63</v>
      </c>
      <c r="E16" s="3">
        <v>138597885.55000001</v>
      </c>
      <c r="F16" s="3">
        <v>133982019.78</v>
      </c>
      <c r="G16" s="3">
        <v>140452470.90000001</v>
      </c>
      <c r="H16" s="3">
        <v>137877999.78999999</v>
      </c>
      <c r="I16" s="3">
        <v>139597911.61000001</v>
      </c>
      <c r="J16" s="3">
        <v>139783451.12</v>
      </c>
      <c r="K16" s="3">
        <v>150157912.55000001</v>
      </c>
      <c r="L16" s="3">
        <v>147251585.03</v>
      </c>
      <c r="M16" s="3">
        <v>148856080.19</v>
      </c>
      <c r="N16" s="3">
        <v>153337940.69</v>
      </c>
    </row>
    <row r="17" spans="1:14" s="3" customFormat="1" ht="15.95" customHeight="1">
      <c r="A17" s="21"/>
      <c r="B17" s="3" t="s">
        <v>16</v>
      </c>
      <c r="C17" s="3">
        <v>11784365.199999999</v>
      </c>
      <c r="D17" s="3">
        <v>11775355.84</v>
      </c>
      <c r="E17" s="3">
        <v>13033207.220000001</v>
      </c>
      <c r="F17" s="3">
        <v>12879522.98</v>
      </c>
      <c r="G17" s="3">
        <v>13638832.880000001</v>
      </c>
      <c r="H17" s="3">
        <v>13908994.220000001</v>
      </c>
      <c r="I17" s="3">
        <v>14353562.939999999</v>
      </c>
      <c r="J17" s="3">
        <v>15364630.289999999</v>
      </c>
      <c r="K17" s="3">
        <v>15668496.18</v>
      </c>
      <c r="L17" s="3">
        <v>15787731.289999999</v>
      </c>
      <c r="M17" s="3">
        <v>15991653.34</v>
      </c>
      <c r="N17" s="3">
        <v>16375848.640000001</v>
      </c>
    </row>
    <row r="18" spans="1:14" s="2" customFormat="1" ht="15.95" customHeight="1">
      <c r="A18" s="6" t="s">
        <v>17</v>
      </c>
      <c r="B18" s="6"/>
      <c r="C18" s="6">
        <v>27091731</v>
      </c>
      <c r="D18" s="6">
        <v>27208060</v>
      </c>
      <c r="E18" s="6">
        <v>27457195</v>
      </c>
      <c r="F18" s="6">
        <v>27721207</v>
      </c>
      <c r="G18" s="6">
        <v>27734948</v>
      </c>
      <c r="H18" s="6">
        <v>28222982</v>
      </c>
      <c r="I18" s="6">
        <v>28410768</v>
      </c>
      <c r="J18" s="6">
        <v>28643217</v>
      </c>
      <c r="K18" s="6">
        <v>28828583</v>
      </c>
      <c r="L18" s="6">
        <v>29048840</v>
      </c>
      <c r="M18" s="6">
        <v>29272735</v>
      </c>
      <c r="N18" s="6">
        <v>29442027</v>
      </c>
    </row>
    <row r="19" spans="1:14" s="2" customFormat="1" ht="15.95" customHeight="1"/>
    <row r="21" spans="1:14" ht="15.95" customHeight="1">
      <c r="A21" s="7" t="s">
        <v>18</v>
      </c>
    </row>
    <row r="22" spans="1:14" ht="15.95" customHeight="1">
      <c r="A22" s="8" t="s">
        <v>19</v>
      </c>
    </row>
    <row r="23" spans="1:14" ht="15.95" customHeight="1">
      <c r="A23" s="8" t="s">
        <v>20</v>
      </c>
    </row>
    <row r="24" spans="1:14" ht="15.95" customHeight="1">
      <c r="A24" s="8" t="s">
        <v>21</v>
      </c>
    </row>
    <row r="25" spans="1:14" ht="15.95" customHeight="1">
      <c r="A25" s="8" t="s">
        <v>22</v>
      </c>
    </row>
    <row r="26" spans="1:14" ht="15.95" customHeight="1">
      <c r="A26" s="8"/>
    </row>
    <row r="27" spans="1:14" ht="15.95" customHeight="1">
      <c r="A27" s="8"/>
    </row>
    <row r="28" spans="1:14" ht="15.95" customHeight="1">
      <c r="A28" s="8"/>
    </row>
  </sheetData>
  <mergeCells count="6">
    <mergeCell ref="A14:A17"/>
    <mergeCell ref="A2:A3"/>
    <mergeCell ref="A4:A6"/>
    <mergeCell ref="A8:A9"/>
    <mergeCell ref="A10:A11"/>
    <mergeCell ref="A12:A1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Saldo_Nov13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2013-11-06T18:30:16Z</dcterms:created>
  <dcterms:modified xsi:type="dcterms:W3CDTF">2013-12-09T13:43:16Z</dcterms:modified>
</cp:coreProperties>
</file>